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tojo\Desktop\"/>
    </mc:Choice>
  </mc:AlternateContent>
  <xr:revisionPtr revIDLastSave="0" documentId="13_ncr:1_{6BCF8B61-0805-43FC-8E4C-CF934123A515}" xr6:coauthVersionLast="44" xr6:coauthVersionMax="44" xr10:uidLastSave="{00000000-0000-0000-0000-000000000000}"/>
  <workbookProtection workbookAlgorithmName="SHA-512" workbookHashValue="o+5X+iZRpBN8Sag51I5BfI+Pdy1ACP8hh7J6QYWGNBgcGlUh6NDTO+5DLQOpgYAF9FMESWe+LdfG2SjF/oAEcg==" workbookSaltValue="GJstAE3go9rgtip6qoB4mw==" workbookSpinCount="100000" lockStructure="1"/>
  <bookViews>
    <workbookView xWindow="-120" yWindow="-120" windowWidth="20730" windowHeight="11160" xr2:uid="{00000000-000D-0000-FFFF-FFFF00000000}"/>
  </bookViews>
  <sheets>
    <sheet name="チェックシート" sheetId="1" r:id="rId1"/>
    <sheet name="レーダーチャート(総合評価)" sheetId="7" r:id="rId2"/>
    <sheet name="レーダーチャート(基本施策) " sheetId="10" r:id="rId3"/>
    <sheet name="設定シート" sheetId="11" state="hidden" r:id="rId4"/>
    <sheet name="グラフ用集計" sheetId="5" state="hidden" r:id="rId5"/>
  </sheets>
  <definedNames>
    <definedName name="_xlnm._FilterDatabase" localSheetId="4" hidden="1">グラフ用集計!$B$3:$R$179</definedName>
    <definedName name="_xlnm._FilterDatabase" localSheetId="0" hidden="1">チェックシート!$A$7:$AN$184</definedName>
    <definedName name="_xlnm.Print_Area" localSheetId="0">チェックシート!$A$1:$Z$183</definedName>
    <definedName name="_xlnm.Print_Area" localSheetId="2">'レーダーチャート(基本施策) '!$A$1:$U$78</definedName>
    <definedName name="_xlnm.Print_Titles" localSheetId="0">チェックシート!$6:$7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10" l="1"/>
  <c r="E4" i="10" l="1"/>
  <c r="E5" i="10"/>
  <c r="E6" i="10"/>
  <c r="E8" i="10"/>
  <c r="E9" i="10"/>
  <c r="E10" i="10"/>
  <c r="E14" i="10"/>
  <c r="E11" i="10"/>
  <c r="E12" i="10"/>
  <c r="E13" i="10"/>
  <c r="E15" i="10"/>
  <c r="E16" i="10"/>
  <c r="E238" i="7"/>
  <c r="E239" i="7"/>
  <c r="E240" i="7"/>
  <c r="E241" i="7"/>
  <c r="E217" i="7"/>
  <c r="E218" i="7"/>
  <c r="E219" i="7"/>
  <c r="E220" i="7"/>
  <c r="E221" i="7"/>
  <c r="E198" i="7"/>
  <c r="E199" i="7"/>
  <c r="E200" i="7"/>
  <c r="E201" i="7"/>
  <c r="E202" i="7"/>
  <c r="E177" i="7"/>
  <c r="E178" i="7"/>
  <c r="E179" i="7"/>
  <c r="E180" i="7"/>
  <c r="E158" i="7"/>
  <c r="E159" i="7"/>
  <c r="E160" i="7"/>
  <c r="E161" i="7"/>
  <c r="E162" i="7"/>
  <c r="E139" i="7"/>
  <c r="E140" i="7"/>
  <c r="E141" i="7"/>
  <c r="E142" i="7"/>
  <c r="E143" i="7"/>
  <c r="E144" i="7"/>
  <c r="E145" i="7"/>
  <c r="E119" i="7"/>
  <c r="E120" i="7"/>
  <c r="E121" i="7"/>
  <c r="E122" i="7"/>
  <c r="E123" i="7"/>
  <c r="E99" i="7"/>
  <c r="E100" i="7"/>
  <c r="E101" i="7"/>
  <c r="E102" i="7"/>
  <c r="E103" i="7"/>
  <c r="E104" i="7"/>
  <c r="E105" i="7"/>
  <c r="E80" i="7"/>
  <c r="E81" i="7"/>
  <c r="E82" i="7"/>
  <c r="E83" i="7"/>
  <c r="E84" i="7"/>
  <c r="E60" i="7"/>
  <c r="E61" i="7"/>
  <c r="E62" i="7"/>
  <c r="E63" i="7"/>
  <c r="E64" i="7"/>
  <c r="E65" i="7"/>
  <c r="E66" i="7"/>
  <c r="E67" i="7"/>
  <c r="E68" i="7"/>
  <c r="E69" i="7"/>
  <c r="E70" i="7"/>
  <c r="E71" i="7"/>
  <c r="E72" i="7"/>
  <c r="E73" i="7"/>
  <c r="E74" i="7"/>
  <c r="E75" i="7"/>
  <c r="E42" i="7"/>
  <c r="E43" i="7"/>
  <c r="E44" i="7"/>
  <c r="E45" i="7"/>
  <c r="E46" i="7"/>
  <c r="E47" i="7"/>
  <c r="E48" i="7"/>
  <c r="E49" i="7"/>
  <c r="E50" i="7"/>
  <c r="E51" i="7"/>
  <c r="E52" i="7"/>
  <c r="E4" i="7"/>
  <c r="E5" i="7"/>
  <c r="E6" i="7"/>
  <c r="E7" i="7"/>
  <c r="E8" i="7"/>
  <c r="E9" i="7"/>
  <c r="E10" i="7"/>
  <c r="E11" i="7"/>
  <c r="E12" i="7"/>
  <c r="E13" i="7"/>
  <c r="E14" i="7"/>
  <c r="E15" i="7"/>
  <c r="Q1" i="10" l="1"/>
  <c r="K1" i="10"/>
  <c r="D1" i="10"/>
  <c r="S183" i="1" l="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F62" i="10" l="1"/>
  <c r="G62" i="10" s="1"/>
  <c r="T48" i="10"/>
  <c r="U48" i="10" s="1"/>
  <c r="F41" i="10"/>
  <c r="G41" i="10" s="1"/>
  <c r="F42" i="10"/>
  <c r="G42" i="10" s="1"/>
  <c r="T47" i="10"/>
  <c r="U47" i="10" s="1"/>
  <c r="T49" i="10"/>
  <c r="U49" i="10" s="1"/>
  <c r="T50" i="10"/>
  <c r="U50" i="10" s="1"/>
  <c r="T51" i="10"/>
  <c r="U51" i="10" s="1"/>
  <c r="T52" i="10"/>
  <c r="U52" i="10" s="1"/>
  <c r="T53" i="10"/>
  <c r="U53" i="10" s="1"/>
  <c r="T54" i="10"/>
  <c r="U54" i="10" s="1"/>
  <c r="T55" i="10"/>
  <c r="U55" i="10" s="1"/>
  <c r="T46" i="10"/>
  <c r="U46" i="10" s="1"/>
  <c r="M42" i="10"/>
  <c r="N42" i="10" s="1"/>
  <c r="M43" i="10"/>
  <c r="N43" i="10" s="1"/>
  <c r="M44" i="10"/>
  <c r="N44" i="10" s="1"/>
  <c r="M45" i="10"/>
  <c r="N45" i="10" s="1"/>
  <c r="D12" i="10" s="1"/>
  <c r="M46" i="10"/>
  <c r="N46" i="10" s="1"/>
  <c r="M47" i="10"/>
  <c r="N47" i="10" s="1"/>
  <c r="M48" i="10"/>
  <c r="N48" i="10" s="1"/>
  <c r="M49" i="10"/>
  <c r="N49" i="10" s="1"/>
  <c r="M50" i="10"/>
  <c r="N50" i="10" s="1"/>
  <c r="M51" i="10"/>
  <c r="N51" i="10" s="1"/>
  <c r="M52" i="10"/>
  <c r="N52" i="10" s="1"/>
  <c r="M53" i="10"/>
  <c r="N53" i="10" s="1"/>
  <c r="M54" i="10"/>
  <c r="N54" i="10" s="1"/>
  <c r="M55" i="10"/>
  <c r="N55" i="10" s="1"/>
  <c r="M56" i="10"/>
  <c r="N56" i="10" s="1"/>
  <c r="M57" i="10"/>
  <c r="N57" i="10" s="1"/>
  <c r="M58" i="10"/>
  <c r="N58" i="10" s="1"/>
  <c r="M59" i="10"/>
  <c r="N59" i="10" s="1"/>
  <c r="M60" i="10"/>
  <c r="N60" i="10" s="1"/>
  <c r="M61" i="10"/>
  <c r="N61" i="10" s="1"/>
  <c r="M62" i="10"/>
  <c r="N62" i="10" s="1"/>
  <c r="M63" i="10"/>
  <c r="N63" i="10" s="1"/>
  <c r="M67" i="10"/>
  <c r="N67" i="10" s="1"/>
  <c r="M68" i="10"/>
  <c r="N68" i="10" s="1"/>
  <c r="M69" i="10"/>
  <c r="N69" i="10" s="1"/>
  <c r="M70" i="10"/>
  <c r="N70" i="10" s="1"/>
  <c r="M71" i="10"/>
  <c r="N71" i="10" s="1"/>
  <c r="M72" i="10"/>
  <c r="N72" i="10" s="1"/>
  <c r="M73" i="10"/>
  <c r="N73" i="10" s="1"/>
  <c r="T41" i="10"/>
  <c r="U41" i="10" s="1"/>
  <c r="T42" i="10"/>
  <c r="U42" i="10" s="1"/>
  <c r="T43" i="10"/>
  <c r="U43" i="10" s="1"/>
  <c r="T44" i="10"/>
  <c r="U44" i="10" s="1"/>
  <c r="T45" i="10"/>
  <c r="U45" i="10" s="1"/>
  <c r="M41" i="10"/>
  <c r="N41" i="10" s="1"/>
  <c r="F43" i="10"/>
  <c r="G43" i="10" s="1"/>
  <c r="F44" i="10"/>
  <c r="G44" i="10" s="1"/>
  <c r="F45" i="10"/>
  <c r="G45" i="10" s="1"/>
  <c r="F46" i="10"/>
  <c r="G46" i="10" s="1"/>
  <c r="F47" i="10"/>
  <c r="G47" i="10" s="1"/>
  <c r="F48" i="10"/>
  <c r="G48" i="10" s="1"/>
  <c r="F49" i="10"/>
  <c r="G49" i="10" s="1"/>
  <c r="F50" i="10"/>
  <c r="G50" i="10" s="1"/>
  <c r="F51" i="10"/>
  <c r="G51" i="10" s="1"/>
  <c r="F52" i="10"/>
  <c r="G52" i="10" s="1"/>
  <c r="F53" i="10"/>
  <c r="G53" i="10" s="1"/>
  <c r="F54" i="10"/>
  <c r="G54" i="10" s="1"/>
  <c r="F55" i="10"/>
  <c r="G55" i="10" s="1"/>
  <c r="F56" i="10"/>
  <c r="G56" i="10" s="1"/>
  <c r="F57" i="10"/>
  <c r="G57" i="10" s="1"/>
  <c r="F58" i="10"/>
  <c r="G58" i="10" s="1"/>
  <c r="F59" i="10"/>
  <c r="G59" i="10" s="1"/>
  <c r="F60" i="10"/>
  <c r="G60" i="10" s="1"/>
  <c r="F61" i="10"/>
  <c r="G61" i="10" s="1"/>
  <c r="F63" i="10"/>
  <c r="G63" i="10" s="1"/>
  <c r="F64" i="10"/>
  <c r="G64" i="10" s="1"/>
  <c r="F65" i="10"/>
  <c r="G65" i="10" s="1"/>
  <c r="F66" i="10"/>
  <c r="G66" i="10" s="1"/>
  <c r="F67" i="10"/>
  <c r="G67" i="10" s="1"/>
  <c r="F68" i="10"/>
  <c r="G68" i="10" s="1"/>
  <c r="F69" i="10"/>
  <c r="G69" i="10" s="1"/>
  <c r="F70" i="10"/>
  <c r="G70" i="10" s="1"/>
  <c r="F71" i="10"/>
  <c r="G71" i="10" s="1"/>
  <c r="F72" i="10"/>
  <c r="G72" i="10" s="1"/>
  <c r="F73" i="10"/>
  <c r="G73" i="10" s="1"/>
  <c r="M64" i="10"/>
  <c r="N64" i="10" s="1"/>
  <c r="M65" i="10"/>
  <c r="N65" i="10" s="1"/>
  <c r="M66" i="10"/>
  <c r="N66" i="10" s="1"/>
  <c r="D1" i="7"/>
  <c r="F1" i="7"/>
  <c r="X1" i="7"/>
  <c r="D16" i="10" l="1"/>
  <c r="D11" i="10"/>
  <c r="D14" i="10"/>
  <c r="D10" i="10"/>
  <c r="D9" i="10"/>
  <c r="D8" i="10"/>
  <c r="D7" i="10"/>
  <c r="D6" i="10"/>
  <c r="D15" i="10"/>
  <c r="D13" i="10"/>
  <c r="D5" i="10"/>
  <c r="Q179" i="5"/>
  <c r="O179" i="5"/>
  <c r="N179" i="5"/>
  <c r="M179" i="5"/>
  <c r="Q178" i="5"/>
  <c r="O178" i="5"/>
  <c r="P178" i="5" s="1"/>
  <c r="J178" i="5" s="1"/>
  <c r="D240" i="7" s="1"/>
  <c r="N178" i="5"/>
  <c r="M178" i="5"/>
  <c r="Q177" i="5"/>
  <c r="R177" i="5" s="1"/>
  <c r="O177" i="5"/>
  <c r="P177" i="5" s="1"/>
  <c r="J177" i="5" s="1"/>
  <c r="D239" i="7" s="1"/>
  <c r="N177" i="5"/>
  <c r="M177" i="5"/>
  <c r="Q176" i="5"/>
  <c r="R176" i="5" s="1"/>
  <c r="O176" i="5"/>
  <c r="P176" i="5" s="1"/>
  <c r="J176" i="5" s="1"/>
  <c r="D221" i="7" s="1"/>
  <c r="N176" i="5"/>
  <c r="M176" i="5"/>
  <c r="Q175" i="5"/>
  <c r="R175" i="5" s="1"/>
  <c r="O175" i="5"/>
  <c r="P175" i="5" s="1"/>
  <c r="J175" i="5" s="1"/>
  <c r="D220" i="7" s="1"/>
  <c r="N175" i="5"/>
  <c r="M175" i="5"/>
  <c r="Q174" i="5"/>
  <c r="R174" i="5" s="1"/>
  <c r="O174" i="5"/>
  <c r="P174" i="5" s="1"/>
  <c r="N174" i="5"/>
  <c r="M174" i="5"/>
  <c r="Q173" i="5"/>
  <c r="R173" i="5" s="1"/>
  <c r="O173" i="5"/>
  <c r="P173" i="5" s="1"/>
  <c r="N173" i="5"/>
  <c r="M173" i="5"/>
  <c r="Q172" i="5"/>
  <c r="O172" i="5"/>
  <c r="P172" i="5" s="1"/>
  <c r="N172" i="5"/>
  <c r="M172" i="5"/>
  <c r="Q171" i="5"/>
  <c r="O171" i="5"/>
  <c r="P171" i="5" s="1"/>
  <c r="N171" i="5"/>
  <c r="M171" i="5"/>
  <c r="Q170" i="5"/>
  <c r="R170" i="5" s="1"/>
  <c r="O170" i="5"/>
  <c r="P170" i="5" s="1"/>
  <c r="N170" i="5"/>
  <c r="M170" i="5"/>
  <c r="Q169" i="5"/>
  <c r="R169" i="5" s="1"/>
  <c r="O169" i="5"/>
  <c r="P169" i="5" s="1"/>
  <c r="N169" i="5"/>
  <c r="M169" i="5"/>
  <c r="Q168" i="5"/>
  <c r="R168" i="5" s="1"/>
  <c r="O168" i="5"/>
  <c r="P168" i="5" s="1"/>
  <c r="N168" i="5"/>
  <c r="M168" i="5"/>
  <c r="Q167" i="5"/>
  <c r="R167" i="5" s="1"/>
  <c r="O167" i="5"/>
  <c r="P167" i="5" s="1"/>
  <c r="N167" i="5"/>
  <c r="M167" i="5"/>
  <c r="Q166" i="5"/>
  <c r="O166" i="5"/>
  <c r="P166" i="5" s="1"/>
  <c r="N166" i="5"/>
  <c r="M166" i="5"/>
  <c r="Q165" i="5"/>
  <c r="R165" i="5" s="1"/>
  <c r="O165" i="5"/>
  <c r="P165" i="5" s="1"/>
  <c r="N165" i="5"/>
  <c r="M165" i="5"/>
  <c r="Q164" i="5"/>
  <c r="O164" i="5"/>
  <c r="P164" i="5" s="1"/>
  <c r="N164" i="5"/>
  <c r="M164" i="5"/>
  <c r="Q163" i="5"/>
  <c r="R163" i="5" s="1"/>
  <c r="O163" i="5"/>
  <c r="P163" i="5" s="1"/>
  <c r="N163" i="5"/>
  <c r="M163" i="5"/>
  <c r="Q162" i="5"/>
  <c r="R162" i="5" s="1"/>
  <c r="O162" i="5"/>
  <c r="P162" i="5" s="1"/>
  <c r="N162" i="5"/>
  <c r="M162" i="5"/>
  <c r="Q161" i="5"/>
  <c r="R161" i="5" s="1"/>
  <c r="O161" i="5"/>
  <c r="P161" i="5" s="1"/>
  <c r="N161" i="5"/>
  <c r="M161" i="5"/>
  <c r="Q160" i="5"/>
  <c r="R160" i="5" s="1"/>
  <c r="O160" i="5"/>
  <c r="P160" i="5" s="1"/>
  <c r="N160" i="5"/>
  <c r="M160" i="5"/>
  <c r="Q159" i="5"/>
  <c r="R159" i="5" s="1"/>
  <c r="O159" i="5"/>
  <c r="P159" i="5" s="1"/>
  <c r="N159" i="5"/>
  <c r="M159" i="5"/>
  <c r="Q158" i="5"/>
  <c r="O158" i="5"/>
  <c r="P158" i="5" s="1"/>
  <c r="N158" i="5"/>
  <c r="M158" i="5"/>
  <c r="Q157" i="5"/>
  <c r="R157" i="5" s="1"/>
  <c r="O157" i="5"/>
  <c r="P157" i="5" s="1"/>
  <c r="N157" i="5"/>
  <c r="M157" i="5"/>
  <c r="Q156" i="5"/>
  <c r="O156" i="5"/>
  <c r="P156" i="5" s="1"/>
  <c r="N156" i="5"/>
  <c r="M156" i="5"/>
  <c r="Q155" i="5"/>
  <c r="R155" i="5" s="1"/>
  <c r="O155" i="5"/>
  <c r="P155" i="5" s="1"/>
  <c r="N155" i="5"/>
  <c r="M155" i="5"/>
  <c r="Q154" i="5"/>
  <c r="R154" i="5" s="1"/>
  <c r="O154" i="5"/>
  <c r="P154" i="5" s="1"/>
  <c r="N154" i="5"/>
  <c r="M154" i="5"/>
  <c r="Q153" i="5"/>
  <c r="R153" i="5" s="1"/>
  <c r="O153" i="5"/>
  <c r="P153" i="5" s="1"/>
  <c r="N153" i="5"/>
  <c r="M153" i="5"/>
  <c r="Q152" i="5"/>
  <c r="R152" i="5" s="1"/>
  <c r="O152" i="5"/>
  <c r="P152" i="5" s="1"/>
  <c r="N152" i="5"/>
  <c r="M152" i="5"/>
  <c r="Q151" i="5"/>
  <c r="O151" i="5"/>
  <c r="P151" i="5" s="1"/>
  <c r="N151" i="5"/>
  <c r="M151" i="5"/>
  <c r="Q150" i="5"/>
  <c r="O150" i="5"/>
  <c r="P150" i="5" s="1"/>
  <c r="N150" i="5"/>
  <c r="M150" i="5"/>
  <c r="Q149" i="5"/>
  <c r="R149" i="5" s="1"/>
  <c r="O149" i="5"/>
  <c r="P149" i="5" s="1"/>
  <c r="N149" i="5"/>
  <c r="M149" i="5"/>
  <c r="Q148" i="5"/>
  <c r="R148" i="5" s="1"/>
  <c r="O148" i="5"/>
  <c r="P148" i="5" s="1"/>
  <c r="N148" i="5"/>
  <c r="M148" i="5"/>
  <c r="Q147" i="5"/>
  <c r="R147" i="5" s="1"/>
  <c r="O147" i="5"/>
  <c r="P147" i="5" s="1"/>
  <c r="N147" i="5"/>
  <c r="M147" i="5"/>
  <c r="Q146" i="5"/>
  <c r="R146" i="5" s="1"/>
  <c r="O146" i="5"/>
  <c r="P146" i="5" s="1"/>
  <c r="N146" i="5"/>
  <c r="M146" i="5"/>
  <c r="Q145" i="5"/>
  <c r="R145" i="5" s="1"/>
  <c r="O145" i="5"/>
  <c r="P145" i="5" s="1"/>
  <c r="N145" i="5"/>
  <c r="M145" i="5"/>
  <c r="Q144" i="5"/>
  <c r="O144" i="5"/>
  <c r="P144" i="5" s="1"/>
  <c r="D179" i="7" s="1"/>
  <c r="N144" i="5"/>
  <c r="M144" i="5"/>
  <c r="Q143" i="5"/>
  <c r="R143" i="5" s="1"/>
  <c r="O143" i="5"/>
  <c r="N143" i="5"/>
  <c r="M143" i="5"/>
  <c r="Q142" i="5"/>
  <c r="O142" i="5"/>
  <c r="P142" i="5" s="1"/>
  <c r="N142" i="5"/>
  <c r="M142" i="5"/>
  <c r="Q141" i="5"/>
  <c r="R141" i="5" s="1"/>
  <c r="O141" i="5"/>
  <c r="P141" i="5" s="1"/>
  <c r="N141" i="5"/>
  <c r="M141" i="5"/>
  <c r="Q140" i="5"/>
  <c r="R140" i="5" s="1"/>
  <c r="O140" i="5"/>
  <c r="P140" i="5" s="1"/>
  <c r="J140" i="5" s="1"/>
  <c r="D161" i="7" s="1"/>
  <c r="N140" i="5"/>
  <c r="M140" i="5"/>
  <c r="Q139" i="5"/>
  <c r="R139" i="5" s="1"/>
  <c r="O139" i="5"/>
  <c r="N139" i="5"/>
  <c r="M139" i="5"/>
  <c r="Q138" i="5"/>
  <c r="R138" i="5" s="1"/>
  <c r="O138" i="5"/>
  <c r="P138" i="5" s="1"/>
  <c r="N138" i="5"/>
  <c r="M138" i="5"/>
  <c r="Q137" i="5"/>
  <c r="R137" i="5" s="1"/>
  <c r="O137" i="5"/>
  <c r="P137" i="5" s="1"/>
  <c r="N137" i="5"/>
  <c r="M137" i="5"/>
  <c r="Q136" i="5"/>
  <c r="O136" i="5"/>
  <c r="P136" i="5" s="1"/>
  <c r="G136" i="5" s="1"/>
  <c r="N136" i="5"/>
  <c r="M136" i="5"/>
  <c r="Q135" i="5"/>
  <c r="R135" i="5" s="1"/>
  <c r="O135" i="5"/>
  <c r="P135" i="5" s="1"/>
  <c r="G135" i="5" s="1"/>
  <c r="N135" i="5"/>
  <c r="M135" i="5"/>
  <c r="Q134" i="5"/>
  <c r="O134" i="5"/>
  <c r="P134" i="5" s="1"/>
  <c r="J134" i="5" s="1"/>
  <c r="D143" i="7" s="1"/>
  <c r="N134" i="5"/>
  <c r="M134" i="5"/>
  <c r="Q133" i="5"/>
  <c r="R133" i="5" s="1"/>
  <c r="O133" i="5"/>
  <c r="P133" i="5" s="1"/>
  <c r="J133" i="5" s="1"/>
  <c r="D142" i="7" s="1"/>
  <c r="N133" i="5"/>
  <c r="M133" i="5"/>
  <c r="Q132" i="5"/>
  <c r="R132" i="5" s="1"/>
  <c r="O132" i="5"/>
  <c r="P132" i="5" s="1"/>
  <c r="N132" i="5"/>
  <c r="M132" i="5"/>
  <c r="Q131" i="5"/>
  <c r="R131" i="5" s="1"/>
  <c r="O131" i="5"/>
  <c r="P131" i="5" s="1"/>
  <c r="N131" i="5"/>
  <c r="M131" i="5"/>
  <c r="Q130" i="5"/>
  <c r="R130" i="5" s="1"/>
  <c r="O130" i="5"/>
  <c r="P130" i="5" s="1"/>
  <c r="N130" i="5"/>
  <c r="M130" i="5"/>
  <c r="Q129" i="5"/>
  <c r="O129" i="5"/>
  <c r="P129" i="5" s="1"/>
  <c r="N129" i="5"/>
  <c r="M129" i="5"/>
  <c r="Q128" i="5"/>
  <c r="O128" i="5"/>
  <c r="P128" i="5" s="1"/>
  <c r="J128" i="5" s="1"/>
  <c r="D140" i="7" s="1"/>
  <c r="N128" i="5"/>
  <c r="M128" i="5"/>
  <c r="Q127" i="5"/>
  <c r="R127" i="5" s="1"/>
  <c r="O127" i="5"/>
  <c r="P127" i="5" s="1"/>
  <c r="N127" i="5"/>
  <c r="M127" i="5"/>
  <c r="Q126" i="5"/>
  <c r="R126" i="5" s="1"/>
  <c r="O126" i="5"/>
  <c r="P126" i="5" s="1"/>
  <c r="N126" i="5"/>
  <c r="M126" i="5"/>
  <c r="Q125" i="5"/>
  <c r="R125" i="5" s="1"/>
  <c r="O125" i="5"/>
  <c r="N125" i="5"/>
  <c r="M125" i="5"/>
  <c r="Q124" i="5"/>
  <c r="R124" i="5" s="1"/>
  <c r="O124" i="5"/>
  <c r="N124" i="5"/>
  <c r="M124" i="5"/>
  <c r="Q123" i="5"/>
  <c r="R123" i="5" s="1"/>
  <c r="O123" i="5"/>
  <c r="P123" i="5" s="1"/>
  <c r="N123" i="5"/>
  <c r="M123" i="5"/>
  <c r="Q122" i="5"/>
  <c r="R122" i="5" s="1"/>
  <c r="O122" i="5"/>
  <c r="P122" i="5" s="1"/>
  <c r="N122" i="5"/>
  <c r="M122" i="5"/>
  <c r="Q121" i="5"/>
  <c r="R121" i="5" s="1"/>
  <c r="O121" i="5"/>
  <c r="P121" i="5" s="1"/>
  <c r="N121" i="5"/>
  <c r="M121" i="5"/>
  <c r="Q120" i="5"/>
  <c r="O120" i="5"/>
  <c r="P120" i="5" s="1"/>
  <c r="N120" i="5"/>
  <c r="M120" i="5"/>
  <c r="Q119" i="5"/>
  <c r="R119" i="5" s="1"/>
  <c r="O119" i="5"/>
  <c r="P119" i="5" s="1"/>
  <c r="N119" i="5"/>
  <c r="M119" i="5"/>
  <c r="Q118" i="5"/>
  <c r="O118" i="5"/>
  <c r="P118" i="5" s="1"/>
  <c r="N118" i="5"/>
  <c r="M118" i="5"/>
  <c r="Q117" i="5"/>
  <c r="R117" i="5" s="1"/>
  <c r="O117" i="5"/>
  <c r="P117" i="5" s="1"/>
  <c r="N117" i="5"/>
  <c r="M117" i="5"/>
  <c r="Q116" i="5"/>
  <c r="R116" i="5" s="1"/>
  <c r="O116" i="5"/>
  <c r="P116" i="5" s="1"/>
  <c r="N116" i="5"/>
  <c r="M116" i="5"/>
  <c r="Q115" i="5"/>
  <c r="R115" i="5" s="1"/>
  <c r="O115" i="5"/>
  <c r="P115" i="5" s="1"/>
  <c r="N115" i="5"/>
  <c r="M115" i="5"/>
  <c r="Q114" i="5"/>
  <c r="R114" i="5" s="1"/>
  <c r="O114" i="5"/>
  <c r="P114" i="5" s="1"/>
  <c r="N114" i="5"/>
  <c r="M114" i="5"/>
  <c r="Q113" i="5"/>
  <c r="R113" i="5" s="1"/>
  <c r="O113" i="5"/>
  <c r="P113" i="5" s="1"/>
  <c r="N113" i="5"/>
  <c r="M113" i="5"/>
  <c r="Q112" i="5"/>
  <c r="R112" i="5" s="1"/>
  <c r="O112" i="5"/>
  <c r="P112" i="5" s="1"/>
  <c r="N112" i="5"/>
  <c r="M112" i="5"/>
  <c r="Q111" i="5"/>
  <c r="R111" i="5" s="1"/>
  <c r="O111" i="5"/>
  <c r="N111" i="5"/>
  <c r="M111" i="5"/>
  <c r="Q110" i="5"/>
  <c r="R110" i="5" s="1"/>
  <c r="O110" i="5"/>
  <c r="P110" i="5" s="1"/>
  <c r="N110" i="5"/>
  <c r="M110" i="5"/>
  <c r="Q109" i="5"/>
  <c r="O109" i="5"/>
  <c r="P109" i="5" s="1"/>
  <c r="N109" i="5"/>
  <c r="M109" i="5"/>
  <c r="Q108" i="5"/>
  <c r="R108" i="5" s="1"/>
  <c r="O108" i="5"/>
  <c r="P108" i="5" s="1"/>
  <c r="N108" i="5"/>
  <c r="M108" i="5"/>
  <c r="Q107" i="5"/>
  <c r="R107" i="5" s="1"/>
  <c r="O107" i="5"/>
  <c r="P107" i="5" s="1"/>
  <c r="N107" i="5"/>
  <c r="M107" i="5"/>
  <c r="Q106" i="5"/>
  <c r="R106" i="5" s="1"/>
  <c r="O106" i="5"/>
  <c r="P106" i="5" s="1"/>
  <c r="N106" i="5"/>
  <c r="M106" i="5"/>
  <c r="Q105" i="5"/>
  <c r="R105" i="5" s="1"/>
  <c r="O105" i="5"/>
  <c r="P105" i="5" s="1"/>
  <c r="N105" i="5"/>
  <c r="M105" i="5"/>
  <c r="Q104" i="5"/>
  <c r="R104" i="5" s="1"/>
  <c r="O104" i="5"/>
  <c r="P104" i="5" s="1"/>
  <c r="N104" i="5"/>
  <c r="M104" i="5"/>
  <c r="Q103" i="5"/>
  <c r="R103" i="5" s="1"/>
  <c r="O103" i="5"/>
  <c r="P103" i="5" s="1"/>
  <c r="N103" i="5"/>
  <c r="M103" i="5"/>
  <c r="Q102" i="5"/>
  <c r="R102" i="5" s="1"/>
  <c r="O102" i="5"/>
  <c r="P102" i="5" s="1"/>
  <c r="N102" i="5"/>
  <c r="M102" i="5"/>
  <c r="Q101" i="5"/>
  <c r="R101" i="5" s="1"/>
  <c r="O101" i="5"/>
  <c r="P101" i="5" s="1"/>
  <c r="N101" i="5"/>
  <c r="M101" i="5"/>
  <c r="Q100" i="5"/>
  <c r="R100" i="5" s="1"/>
  <c r="O100" i="5"/>
  <c r="P100" i="5" s="1"/>
  <c r="N100" i="5"/>
  <c r="M100" i="5"/>
  <c r="Q99" i="5"/>
  <c r="R99" i="5" s="1"/>
  <c r="O99" i="5"/>
  <c r="P99" i="5" s="1"/>
  <c r="N99" i="5"/>
  <c r="M99" i="5"/>
  <c r="Q98" i="5"/>
  <c r="O98" i="5"/>
  <c r="P98" i="5" s="1"/>
  <c r="N98" i="5"/>
  <c r="M98" i="5"/>
  <c r="Q97" i="5"/>
  <c r="R97" i="5" s="1"/>
  <c r="O97" i="5"/>
  <c r="P97" i="5" s="1"/>
  <c r="N97" i="5"/>
  <c r="M97" i="5"/>
  <c r="Q96" i="5"/>
  <c r="R96" i="5" s="1"/>
  <c r="O96" i="5"/>
  <c r="P96" i="5" s="1"/>
  <c r="N96" i="5"/>
  <c r="M96" i="5"/>
  <c r="Q95" i="5"/>
  <c r="R95" i="5" s="1"/>
  <c r="O95" i="5"/>
  <c r="P95" i="5" s="1"/>
  <c r="N95" i="5"/>
  <c r="M95" i="5"/>
  <c r="Q94" i="5"/>
  <c r="R94" i="5" s="1"/>
  <c r="O94" i="5"/>
  <c r="N94" i="5"/>
  <c r="M94" i="5"/>
  <c r="Q93" i="5"/>
  <c r="R93" i="5" s="1"/>
  <c r="O93" i="5"/>
  <c r="P93" i="5" s="1"/>
  <c r="N93" i="5"/>
  <c r="M93" i="5"/>
  <c r="Q92" i="5"/>
  <c r="R92" i="5" s="1"/>
  <c r="O92" i="5"/>
  <c r="P92" i="5" s="1"/>
  <c r="N92" i="5"/>
  <c r="M92" i="5"/>
  <c r="Q91" i="5"/>
  <c r="R91" i="5" s="1"/>
  <c r="O91" i="5"/>
  <c r="N91" i="5"/>
  <c r="M91" i="5"/>
  <c r="Q90" i="5"/>
  <c r="R90" i="5" s="1"/>
  <c r="O90" i="5"/>
  <c r="N90" i="5"/>
  <c r="M90" i="5"/>
  <c r="Q89" i="5"/>
  <c r="R89" i="5" s="1"/>
  <c r="O89" i="5"/>
  <c r="P89" i="5" s="1"/>
  <c r="N89" i="5"/>
  <c r="M89" i="5"/>
  <c r="Q88" i="5"/>
  <c r="R88" i="5" s="1"/>
  <c r="O88" i="5"/>
  <c r="P88" i="5" s="1"/>
  <c r="N88" i="5"/>
  <c r="M88" i="5"/>
  <c r="Q87" i="5"/>
  <c r="R87" i="5" s="1"/>
  <c r="O87" i="5"/>
  <c r="P87" i="5" s="1"/>
  <c r="N87" i="5"/>
  <c r="M87" i="5"/>
  <c r="Q86" i="5"/>
  <c r="R86" i="5" s="1"/>
  <c r="O86" i="5"/>
  <c r="P86" i="5" s="1"/>
  <c r="N86" i="5"/>
  <c r="M86" i="5"/>
  <c r="Q85" i="5"/>
  <c r="R85" i="5" s="1"/>
  <c r="O85" i="5"/>
  <c r="P85" i="5" s="1"/>
  <c r="N85" i="5"/>
  <c r="M85" i="5"/>
  <c r="Q84" i="5"/>
  <c r="R84" i="5" s="1"/>
  <c r="O84" i="5"/>
  <c r="P84" i="5" s="1"/>
  <c r="N84" i="5"/>
  <c r="M84" i="5"/>
  <c r="Q83" i="5"/>
  <c r="R83" i="5" s="1"/>
  <c r="O83" i="5"/>
  <c r="P83" i="5" s="1"/>
  <c r="N83" i="5"/>
  <c r="M83" i="5"/>
  <c r="Q82" i="5"/>
  <c r="R82" i="5" s="1"/>
  <c r="O82" i="5"/>
  <c r="P82" i="5" s="1"/>
  <c r="N82" i="5"/>
  <c r="M82" i="5"/>
  <c r="Q81" i="5"/>
  <c r="R81" i="5" s="1"/>
  <c r="O81" i="5"/>
  <c r="P81" i="5" s="1"/>
  <c r="N81" i="5"/>
  <c r="M81" i="5"/>
  <c r="Q80" i="5"/>
  <c r="R80" i="5" s="1"/>
  <c r="O80" i="5"/>
  <c r="P80" i="5" s="1"/>
  <c r="N80" i="5"/>
  <c r="M80" i="5"/>
  <c r="Q79" i="5"/>
  <c r="R79" i="5" s="1"/>
  <c r="O79" i="5"/>
  <c r="P79" i="5" s="1"/>
  <c r="N79" i="5"/>
  <c r="M79" i="5"/>
  <c r="Q78" i="5"/>
  <c r="R78" i="5" s="1"/>
  <c r="O78" i="5"/>
  <c r="P78" i="5" s="1"/>
  <c r="N78" i="5"/>
  <c r="M78" i="5"/>
  <c r="Q77" i="5"/>
  <c r="R77" i="5" s="1"/>
  <c r="O77" i="5"/>
  <c r="P77" i="5" s="1"/>
  <c r="N77" i="5"/>
  <c r="M77" i="5"/>
  <c r="Q76" i="5"/>
  <c r="R76" i="5" s="1"/>
  <c r="O76" i="5"/>
  <c r="P76" i="5" s="1"/>
  <c r="N76" i="5"/>
  <c r="M76" i="5"/>
  <c r="Q75" i="5"/>
  <c r="R75" i="5" s="1"/>
  <c r="O75" i="5"/>
  <c r="P75" i="5" s="1"/>
  <c r="N75" i="5"/>
  <c r="M75" i="5"/>
  <c r="Q74" i="5"/>
  <c r="R74" i="5" s="1"/>
  <c r="O74" i="5"/>
  <c r="P74" i="5" s="1"/>
  <c r="N74" i="5"/>
  <c r="M74" i="5"/>
  <c r="Q73" i="5"/>
  <c r="R73" i="5" s="1"/>
  <c r="O73" i="5"/>
  <c r="P73" i="5" s="1"/>
  <c r="N73" i="5"/>
  <c r="M73" i="5"/>
  <c r="Q72" i="5"/>
  <c r="R72" i="5" s="1"/>
  <c r="O72" i="5"/>
  <c r="P72" i="5" s="1"/>
  <c r="N72" i="5"/>
  <c r="M72" i="5"/>
  <c r="Q71" i="5"/>
  <c r="R71" i="5" s="1"/>
  <c r="O71" i="5"/>
  <c r="P71" i="5" s="1"/>
  <c r="N71" i="5"/>
  <c r="M71" i="5"/>
  <c r="Q70" i="5"/>
  <c r="R70" i="5" s="1"/>
  <c r="O70" i="5"/>
  <c r="P70" i="5" s="1"/>
  <c r="N70" i="5"/>
  <c r="M70" i="5"/>
  <c r="Q69" i="5"/>
  <c r="R69" i="5" s="1"/>
  <c r="O69" i="5"/>
  <c r="P69" i="5" s="1"/>
  <c r="N69" i="5"/>
  <c r="M69" i="5"/>
  <c r="Q68" i="5"/>
  <c r="R68" i="5" s="1"/>
  <c r="O68" i="5"/>
  <c r="P68" i="5" s="1"/>
  <c r="N68" i="5"/>
  <c r="M68" i="5"/>
  <c r="Q67" i="5"/>
  <c r="R67" i="5" s="1"/>
  <c r="O67" i="5"/>
  <c r="P67" i="5" s="1"/>
  <c r="N67" i="5"/>
  <c r="M67" i="5"/>
  <c r="Q66" i="5"/>
  <c r="R66" i="5" s="1"/>
  <c r="O66" i="5"/>
  <c r="P66" i="5" s="1"/>
  <c r="N66" i="5"/>
  <c r="M66" i="5"/>
  <c r="Q65" i="5"/>
  <c r="R65" i="5" s="1"/>
  <c r="O65" i="5"/>
  <c r="P65" i="5" s="1"/>
  <c r="N65" i="5"/>
  <c r="M65" i="5"/>
  <c r="Q64" i="5"/>
  <c r="R64" i="5" s="1"/>
  <c r="O64" i="5"/>
  <c r="P64" i="5" s="1"/>
  <c r="N64" i="5"/>
  <c r="M64" i="5"/>
  <c r="Q63" i="5"/>
  <c r="O63" i="5"/>
  <c r="P63" i="5" s="1"/>
  <c r="N63" i="5"/>
  <c r="M63" i="5"/>
  <c r="Q62" i="5"/>
  <c r="R62" i="5" s="1"/>
  <c r="O62" i="5"/>
  <c r="P62" i="5" s="1"/>
  <c r="N62" i="5"/>
  <c r="M62" i="5"/>
  <c r="Q61" i="5"/>
  <c r="R61" i="5" s="1"/>
  <c r="O61" i="5"/>
  <c r="P61" i="5" s="1"/>
  <c r="N61" i="5"/>
  <c r="M61" i="5"/>
  <c r="Q60" i="5"/>
  <c r="R60" i="5" s="1"/>
  <c r="O60" i="5"/>
  <c r="P60" i="5" s="1"/>
  <c r="N60" i="5"/>
  <c r="M60" i="5"/>
  <c r="Q59" i="5"/>
  <c r="R59" i="5" s="1"/>
  <c r="O59" i="5"/>
  <c r="P59" i="5" s="1"/>
  <c r="N59" i="5"/>
  <c r="M59" i="5"/>
  <c r="Q58" i="5"/>
  <c r="R58" i="5" s="1"/>
  <c r="O58" i="5"/>
  <c r="P58" i="5" s="1"/>
  <c r="N58" i="5"/>
  <c r="M58" i="5"/>
  <c r="Q57" i="5"/>
  <c r="R57" i="5" s="1"/>
  <c r="O57" i="5"/>
  <c r="P57" i="5" s="1"/>
  <c r="N57" i="5"/>
  <c r="M57" i="5"/>
  <c r="Q56" i="5"/>
  <c r="R56" i="5" s="1"/>
  <c r="O56" i="5"/>
  <c r="P56" i="5" s="1"/>
  <c r="N56" i="5"/>
  <c r="M56" i="5"/>
  <c r="Q55" i="5"/>
  <c r="R55" i="5" s="1"/>
  <c r="O55" i="5"/>
  <c r="P55" i="5" s="1"/>
  <c r="N55" i="5"/>
  <c r="M55" i="5"/>
  <c r="Q54" i="5"/>
  <c r="O54" i="5"/>
  <c r="P54" i="5" s="1"/>
  <c r="N54" i="5"/>
  <c r="M54" i="5"/>
  <c r="Q53" i="5"/>
  <c r="R53" i="5" s="1"/>
  <c r="O53" i="5"/>
  <c r="P53" i="5" s="1"/>
  <c r="N53" i="5"/>
  <c r="M53" i="5"/>
  <c r="Q52" i="5"/>
  <c r="R52" i="5" s="1"/>
  <c r="O52" i="5"/>
  <c r="P52" i="5" s="1"/>
  <c r="N52" i="5"/>
  <c r="M52" i="5"/>
  <c r="Q51" i="5"/>
  <c r="R51" i="5" s="1"/>
  <c r="O51" i="5"/>
  <c r="P51" i="5" s="1"/>
  <c r="N51" i="5"/>
  <c r="M51" i="5"/>
  <c r="Q50" i="5"/>
  <c r="R50" i="5" s="1"/>
  <c r="O50" i="5"/>
  <c r="N50" i="5"/>
  <c r="M50" i="5"/>
  <c r="Q49" i="5"/>
  <c r="R49" i="5" s="1"/>
  <c r="O49" i="5"/>
  <c r="P49" i="5" s="1"/>
  <c r="N49" i="5"/>
  <c r="M49" i="5"/>
  <c r="Q48" i="5"/>
  <c r="R48" i="5" s="1"/>
  <c r="O48" i="5"/>
  <c r="P48" i="5" s="1"/>
  <c r="N48" i="5"/>
  <c r="M48" i="5"/>
  <c r="Q47" i="5"/>
  <c r="R47" i="5" s="1"/>
  <c r="O47" i="5"/>
  <c r="P47" i="5" s="1"/>
  <c r="N47" i="5"/>
  <c r="M47" i="5"/>
  <c r="Q46" i="5"/>
  <c r="R46" i="5" s="1"/>
  <c r="O46" i="5"/>
  <c r="P46" i="5" s="1"/>
  <c r="N46" i="5"/>
  <c r="M46" i="5"/>
  <c r="Q45" i="5"/>
  <c r="R45" i="5" s="1"/>
  <c r="O45" i="5"/>
  <c r="P45" i="5" s="1"/>
  <c r="N45" i="5"/>
  <c r="M45" i="5"/>
  <c r="Q44" i="5"/>
  <c r="R44" i="5" s="1"/>
  <c r="O44" i="5"/>
  <c r="P44" i="5" s="1"/>
  <c r="N44" i="5"/>
  <c r="M44" i="5"/>
  <c r="Q43" i="5"/>
  <c r="R43" i="5" s="1"/>
  <c r="O43" i="5"/>
  <c r="P43" i="5" s="1"/>
  <c r="N43" i="5"/>
  <c r="M43" i="5"/>
  <c r="Q42" i="5"/>
  <c r="R42" i="5" s="1"/>
  <c r="O42" i="5"/>
  <c r="P42" i="5" s="1"/>
  <c r="N42" i="5"/>
  <c r="M42" i="5"/>
  <c r="Q41" i="5"/>
  <c r="R41" i="5" s="1"/>
  <c r="O41" i="5"/>
  <c r="P41" i="5" s="1"/>
  <c r="N41" i="5"/>
  <c r="M41" i="5"/>
  <c r="Q40" i="5"/>
  <c r="R40" i="5" s="1"/>
  <c r="O40" i="5"/>
  <c r="P40" i="5" s="1"/>
  <c r="N40" i="5"/>
  <c r="M40" i="5"/>
  <c r="Q39" i="5"/>
  <c r="R39" i="5" s="1"/>
  <c r="O39" i="5"/>
  <c r="P39" i="5" s="1"/>
  <c r="N39" i="5"/>
  <c r="M39" i="5"/>
  <c r="Q38" i="5"/>
  <c r="R38" i="5" s="1"/>
  <c r="O38" i="5"/>
  <c r="P38" i="5" s="1"/>
  <c r="N38" i="5"/>
  <c r="M38" i="5"/>
  <c r="Q37" i="5"/>
  <c r="R37" i="5" s="1"/>
  <c r="O37" i="5"/>
  <c r="P37" i="5" s="1"/>
  <c r="N37" i="5"/>
  <c r="M37" i="5"/>
  <c r="Q36" i="5"/>
  <c r="R36" i="5" s="1"/>
  <c r="O36" i="5"/>
  <c r="P36" i="5" s="1"/>
  <c r="N36" i="5"/>
  <c r="M36" i="5"/>
  <c r="Q35" i="5"/>
  <c r="R35" i="5" s="1"/>
  <c r="O35" i="5"/>
  <c r="P35" i="5" s="1"/>
  <c r="N35" i="5"/>
  <c r="M35" i="5"/>
  <c r="Q34" i="5"/>
  <c r="R34" i="5" s="1"/>
  <c r="O34" i="5"/>
  <c r="P34" i="5" s="1"/>
  <c r="N34" i="5"/>
  <c r="M34" i="5"/>
  <c r="Q33" i="5"/>
  <c r="R33" i="5" s="1"/>
  <c r="O33" i="5"/>
  <c r="P33" i="5" s="1"/>
  <c r="N33" i="5"/>
  <c r="M33" i="5"/>
  <c r="Q32" i="5"/>
  <c r="R32" i="5" s="1"/>
  <c r="O32" i="5"/>
  <c r="N32" i="5"/>
  <c r="M32" i="5"/>
  <c r="Q31" i="5"/>
  <c r="R31" i="5" s="1"/>
  <c r="O31" i="5"/>
  <c r="P31" i="5" s="1"/>
  <c r="N31" i="5"/>
  <c r="M31" i="5"/>
  <c r="Q30" i="5"/>
  <c r="R30" i="5" s="1"/>
  <c r="O30" i="5"/>
  <c r="P30" i="5" s="1"/>
  <c r="N30" i="5"/>
  <c r="M30" i="5"/>
  <c r="Q29" i="5"/>
  <c r="R29" i="5" s="1"/>
  <c r="O29" i="5"/>
  <c r="P29" i="5" s="1"/>
  <c r="N29" i="5"/>
  <c r="M29" i="5"/>
  <c r="Q28" i="5"/>
  <c r="R28" i="5" s="1"/>
  <c r="O28" i="5"/>
  <c r="P28" i="5" s="1"/>
  <c r="N28" i="5"/>
  <c r="M28" i="5"/>
  <c r="Q27" i="5"/>
  <c r="R27" i="5" s="1"/>
  <c r="O27" i="5"/>
  <c r="P27" i="5" s="1"/>
  <c r="N27" i="5"/>
  <c r="M27" i="5"/>
  <c r="Q26" i="5"/>
  <c r="R26" i="5" s="1"/>
  <c r="O26" i="5"/>
  <c r="P26" i="5" s="1"/>
  <c r="N26" i="5"/>
  <c r="M26" i="5"/>
  <c r="Q25" i="5"/>
  <c r="R25" i="5" s="1"/>
  <c r="O25" i="5"/>
  <c r="P25" i="5" s="1"/>
  <c r="N25" i="5"/>
  <c r="M25" i="5"/>
  <c r="Q24" i="5"/>
  <c r="R24" i="5" s="1"/>
  <c r="O24" i="5"/>
  <c r="P24" i="5" s="1"/>
  <c r="N24" i="5"/>
  <c r="M24" i="5"/>
  <c r="Q23" i="5"/>
  <c r="R23" i="5" s="1"/>
  <c r="O23" i="5"/>
  <c r="P23" i="5" s="1"/>
  <c r="N23" i="5"/>
  <c r="M23" i="5"/>
  <c r="Q22" i="5"/>
  <c r="R22" i="5" s="1"/>
  <c r="O22" i="5"/>
  <c r="P22" i="5" s="1"/>
  <c r="N22" i="5"/>
  <c r="M22" i="5"/>
  <c r="Q21" i="5"/>
  <c r="R21" i="5" s="1"/>
  <c r="O21" i="5"/>
  <c r="P21" i="5" s="1"/>
  <c r="N21" i="5"/>
  <c r="M21" i="5"/>
  <c r="Q20" i="5"/>
  <c r="R20" i="5" s="1"/>
  <c r="O20" i="5"/>
  <c r="P20" i="5" s="1"/>
  <c r="N20" i="5"/>
  <c r="M20" i="5"/>
  <c r="Q19" i="5"/>
  <c r="R19" i="5" s="1"/>
  <c r="O19" i="5"/>
  <c r="P19" i="5" s="1"/>
  <c r="N19" i="5"/>
  <c r="M19" i="5"/>
  <c r="Q18" i="5"/>
  <c r="R18" i="5" s="1"/>
  <c r="O18" i="5"/>
  <c r="P18" i="5" s="1"/>
  <c r="N18" i="5"/>
  <c r="M18" i="5"/>
  <c r="Q17" i="5"/>
  <c r="R17" i="5" s="1"/>
  <c r="O17" i="5"/>
  <c r="P17" i="5" s="1"/>
  <c r="N17" i="5"/>
  <c r="M17" i="5"/>
  <c r="Q16" i="5"/>
  <c r="R16" i="5" s="1"/>
  <c r="O16" i="5"/>
  <c r="P16" i="5" s="1"/>
  <c r="N16" i="5"/>
  <c r="M16" i="5"/>
  <c r="Q15" i="5"/>
  <c r="R15" i="5" s="1"/>
  <c r="O15" i="5"/>
  <c r="P15" i="5" s="1"/>
  <c r="N15" i="5"/>
  <c r="M15" i="5"/>
  <c r="Q14" i="5"/>
  <c r="R14" i="5" s="1"/>
  <c r="O14" i="5"/>
  <c r="P14" i="5" s="1"/>
  <c r="N14" i="5"/>
  <c r="M14" i="5"/>
  <c r="Q13" i="5"/>
  <c r="R13" i="5" s="1"/>
  <c r="O13" i="5"/>
  <c r="P13" i="5" s="1"/>
  <c r="N13" i="5"/>
  <c r="M13" i="5"/>
  <c r="Q12" i="5"/>
  <c r="R12" i="5" s="1"/>
  <c r="O12" i="5"/>
  <c r="P12" i="5" s="1"/>
  <c r="N12" i="5"/>
  <c r="M12" i="5"/>
  <c r="Q11" i="5"/>
  <c r="R11" i="5" s="1"/>
  <c r="O11" i="5"/>
  <c r="P11" i="5" s="1"/>
  <c r="N11" i="5"/>
  <c r="M11" i="5"/>
  <c r="Q10" i="5"/>
  <c r="R10" i="5" s="1"/>
  <c r="O10" i="5"/>
  <c r="P10" i="5" s="1"/>
  <c r="N10" i="5"/>
  <c r="M10" i="5"/>
  <c r="Q9" i="5"/>
  <c r="R9" i="5" s="1"/>
  <c r="O9" i="5"/>
  <c r="P9" i="5" s="1"/>
  <c r="N9" i="5"/>
  <c r="M9" i="5"/>
  <c r="Q8" i="5"/>
  <c r="R8" i="5" s="1"/>
  <c r="O8" i="5"/>
  <c r="P8" i="5" s="1"/>
  <c r="N8" i="5"/>
  <c r="M8" i="5"/>
  <c r="Q7" i="5"/>
  <c r="R7" i="5" s="1"/>
  <c r="O7" i="5"/>
  <c r="P7" i="5" s="1"/>
  <c r="N7" i="5"/>
  <c r="M7" i="5"/>
  <c r="Q6" i="5"/>
  <c r="R6" i="5" s="1"/>
  <c r="O6" i="5"/>
  <c r="P6" i="5" s="1"/>
  <c r="N6" i="5"/>
  <c r="M6" i="5"/>
  <c r="Q5" i="5"/>
  <c r="R5" i="5" s="1"/>
  <c r="O5" i="5"/>
  <c r="P5" i="5" s="1"/>
  <c r="N5" i="5"/>
  <c r="M5" i="5"/>
  <c r="Q4" i="5"/>
  <c r="R4" i="5" s="1"/>
  <c r="O4" i="5"/>
  <c r="P4" i="5" s="1"/>
  <c r="N4" i="5"/>
  <c r="M4" i="5"/>
  <c r="R179" i="5"/>
  <c r="R178" i="5"/>
  <c r="R172" i="5"/>
  <c r="R171" i="5"/>
  <c r="R166" i="5"/>
  <c r="R164" i="5"/>
  <c r="R158" i="5"/>
  <c r="R156" i="5"/>
  <c r="R151" i="5"/>
  <c r="R150" i="5"/>
  <c r="R144" i="5"/>
  <c r="R142" i="5"/>
  <c r="R136" i="5"/>
  <c r="R134" i="5"/>
  <c r="R129" i="5"/>
  <c r="R128" i="5"/>
  <c r="R120" i="5"/>
  <c r="R118" i="5"/>
  <c r="R109" i="5"/>
  <c r="R98" i="5"/>
  <c r="R63" i="5"/>
  <c r="R54" i="5"/>
  <c r="P32" i="5" l="1"/>
  <c r="J32" i="5" s="1"/>
  <c r="D61" i="7" s="1"/>
  <c r="P50" i="5"/>
  <c r="J50" i="5" s="1"/>
  <c r="D67" i="7" s="1"/>
  <c r="P90" i="5"/>
  <c r="J90" i="5" s="1"/>
  <c r="D81" i="7" s="1"/>
  <c r="P91" i="5"/>
  <c r="J91" i="5" s="1"/>
  <c r="D82" i="7" s="1"/>
  <c r="P94" i="5"/>
  <c r="J94" i="5" s="1"/>
  <c r="D84" i="7" s="1"/>
  <c r="P111" i="5"/>
  <c r="J111" i="5" s="1"/>
  <c r="D103" i="7" s="1"/>
  <c r="P124" i="5"/>
  <c r="J124" i="5" s="1"/>
  <c r="D121" i="7" s="1"/>
  <c r="P125" i="5"/>
  <c r="J125" i="5" s="1"/>
  <c r="D122" i="7" s="1"/>
  <c r="P139" i="5"/>
  <c r="J139" i="5" s="1"/>
  <c r="D160" i="7" s="1"/>
  <c r="P143" i="5"/>
  <c r="D178" i="7" s="1"/>
  <c r="P179" i="5"/>
  <c r="J179" i="5" s="1"/>
  <c r="D241" i="7" s="1"/>
  <c r="J136" i="5"/>
  <c r="D145" i="7" s="1"/>
  <c r="J101" i="5"/>
  <c r="D102" i="7" s="1"/>
  <c r="J61" i="5"/>
  <c r="D70" i="7" s="1"/>
  <c r="J69" i="5"/>
  <c r="D72" i="7" s="1"/>
  <c r="G95" i="5"/>
  <c r="J97" i="5"/>
  <c r="D101" i="7" s="1"/>
  <c r="J126" i="5"/>
  <c r="D123" i="7" s="1"/>
  <c r="J145" i="5"/>
  <c r="D180" i="7"/>
  <c r="G151" i="5"/>
  <c r="J155" i="5"/>
  <c r="D201" i="7" s="1"/>
  <c r="G112" i="5"/>
  <c r="J85" i="5"/>
  <c r="D74" i="7" s="1"/>
  <c r="J146" i="5"/>
  <c r="D199" i="7" s="1"/>
  <c r="J67" i="5"/>
  <c r="D71" i="7" s="1"/>
  <c r="J14" i="5"/>
  <c r="D46" i="7" s="1"/>
  <c r="J34" i="5"/>
  <c r="D63" i="7" s="1"/>
  <c r="J58" i="5"/>
  <c r="D69" i="7" s="1"/>
  <c r="J116" i="5"/>
  <c r="D105" i="7" s="1"/>
  <c r="J141" i="5"/>
  <c r="D162" i="7" s="1"/>
  <c r="J170" i="5"/>
  <c r="D219" i="7" s="1"/>
  <c r="J7" i="5"/>
  <c r="D44" i="7" s="1"/>
  <c r="J19" i="5"/>
  <c r="D48" i="7" s="1"/>
  <c r="J21" i="5"/>
  <c r="D49" i="7" s="1"/>
  <c r="J23" i="5"/>
  <c r="D50" i="7" s="1"/>
  <c r="J37" i="5"/>
  <c r="D64" i="7" s="1"/>
  <c r="J41" i="5"/>
  <c r="D65" i="7" s="1"/>
  <c r="J45" i="5"/>
  <c r="D66" i="7" s="1"/>
  <c r="G101" i="5"/>
  <c r="G111" i="5"/>
  <c r="J112" i="5"/>
  <c r="D104" i="7" s="1"/>
  <c r="G128" i="5"/>
  <c r="J129" i="5"/>
  <c r="D141" i="7" s="1"/>
  <c r="J135" i="5"/>
  <c r="D144" i="7" s="1"/>
  <c r="J137" i="5"/>
  <c r="D159" i="7" s="1"/>
  <c r="G146" i="5"/>
  <c r="J151" i="5"/>
  <c r="D200" i="7" s="1"/>
  <c r="J162" i="5"/>
  <c r="D202" i="7" s="1"/>
  <c r="G67" i="5"/>
  <c r="J88" i="5"/>
  <c r="D75" i="7" s="1"/>
  <c r="J95" i="5"/>
  <c r="D100" i="7" s="1"/>
  <c r="J123" i="5"/>
  <c r="D120" i="7" s="1"/>
  <c r="J4" i="5"/>
  <c r="D43" i="7" s="1"/>
  <c r="G4" i="5"/>
  <c r="D4" i="5"/>
  <c r="D5" i="7" s="1"/>
  <c r="J33" i="5"/>
  <c r="D62" i="7" s="1"/>
  <c r="G69" i="5"/>
  <c r="J29" i="5"/>
  <c r="D52" i="7" s="1"/>
  <c r="G25" i="5"/>
  <c r="G11" i="5"/>
  <c r="G51" i="5"/>
  <c r="J81" i="5"/>
  <c r="D73" i="7" s="1"/>
  <c r="G18" i="5"/>
  <c r="J18" i="5"/>
  <c r="D47" i="7" s="1"/>
  <c r="J11" i="5"/>
  <c r="D45" i="7" s="1"/>
  <c r="D165" i="5"/>
  <c r="D14" i="7" s="1"/>
  <c r="J165" i="5"/>
  <c r="D218" i="7" s="1"/>
  <c r="G88" i="5"/>
  <c r="G97" i="5"/>
  <c r="G155" i="5"/>
  <c r="G165" i="5"/>
  <c r="J25" i="5"/>
  <c r="D51" i="7" s="1"/>
  <c r="G85" i="5"/>
  <c r="J92" i="5"/>
  <c r="D83" i="7" s="1"/>
  <c r="G137" i="5"/>
  <c r="J51" i="5"/>
  <c r="D68" i="7" s="1"/>
  <c r="G90" i="5"/>
  <c r="D128" i="5"/>
  <c r="D10" i="7" s="1"/>
  <c r="D146" i="5"/>
  <c r="D13" i="7" s="1"/>
  <c r="G143" i="5" l="1"/>
  <c r="J143" i="5"/>
  <c r="G92" i="5"/>
  <c r="G123" i="5"/>
  <c r="G32" i="5"/>
  <c r="D137" i="5"/>
  <c r="D11" i="7" s="1"/>
  <c r="D95" i="5"/>
  <c r="D8" i="7" s="1"/>
  <c r="G177" i="5"/>
  <c r="D177" i="5"/>
  <c r="D15" i="7" s="1"/>
  <c r="D143" i="5"/>
  <c r="D12" i="7" s="1"/>
  <c r="D32" i="5"/>
  <c r="D6" i="7" s="1"/>
  <c r="D90" i="5"/>
  <c r="D7" i="7" s="1"/>
  <c r="G91" i="5"/>
  <c r="D123" i="5"/>
  <c r="D9" i="7" s="1"/>
  <c r="R184" i="1"/>
  <c r="T121" i="1" l="1"/>
  <c r="T19" i="1" l="1"/>
  <c r="T135" i="1" l="1"/>
  <c r="T134" i="1"/>
  <c r="T108" i="1"/>
  <c r="T88" i="1"/>
  <c r="T87" i="1"/>
  <c r="T124" i="1"/>
  <c r="T123" i="1"/>
  <c r="T122" i="1"/>
  <c r="T120" i="1"/>
  <c r="T28" i="1"/>
  <c r="T21" i="1"/>
  <c r="T20" i="1"/>
  <c r="T18" i="1"/>
  <c r="T76" i="1"/>
  <c r="T25" i="1"/>
  <c r="T17" i="1" l="1"/>
  <c r="T184" i="1" s="1"/>
</calcChain>
</file>

<file path=xl/sharedStrings.xml><?xml version="1.0" encoding="utf-8"?>
<sst xmlns="http://schemas.openxmlformats.org/spreadsheetml/2006/main" count="1762" uniqueCount="696">
  <si>
    <t>システム管理責任者</t>
    <rPh sb="4" eb="6">
      <t>カンリ</t>
    </rPh>
    <rPh sb="6" eb="8">
      <t>セキニン</t>
    </rPh>
    <rPh sb="8" eb="9">
      <t>シャ</t>
    </rPh>
    <phoneticPr fontId="6"/>
  </si>
  <si>
    <t>システムオーナー</t>
    <phoneticPr fontId="6"/>
  </si>
  <si>
    <t>システム名称</t>
    <phoneticPr fontId="6"/>
  </si>
  <si>
    <t>作成日付</t>
    <rPh sb="0" eb="2">
      <t>サクセイ</t>
    </rPh>
    <rPh sb="2" eb="4">
      <t>ヒヅケ</t>
    </rPh>
    <phoneticPr fontId="6"/>
  </si>
  <si>
    <t>脅威</t>
    <rPh sb="0" eb="2">
      <t>キョウイ</t>
    </rPh>
    <phoneticPr fontId="6"/>
  </si>
  <si>
    <t>脅威およびリスクシナリオと対策の関係図</t>
    <rPh sb="0" eb="2">
      <t>キョウイ</t>
    </rPh>
    <rPh sb="13" eb="15">
      <t>タイサク</t>
    </rPh>
    <rPh sb="16" eb="18">
      <t>カンケイ</t>
    </rPh>
    <rPh sb="18" eb="19">
      <t>ズ</t>
    </rPh>
    <phoneticPr fontId="6"/>
  </si>
  <si>
    <t>リスクシナリオ</t>
    <phoneticPr fontId="6"/>
  </si>
  <si>
    <t>対策の分類</t>
    <rPh sb="0" eb="2">
      <t>タイサク</t>
    </rPh>
    <rPh sb="3" eb="5">
      <t>ブンルイ</t>
    </rPh>
    <phoneticPr fontId="6"/>
  </si>
  <si>
    <t>対策（コントロール）</t>
    <rPh sb="0" eb="2">
      <t>タイサク</t>
    </rPh>
    <phoneticPr fontId="6"/>
  </si>
  <si>
    <t>今後の方針・対応時期</t>
    <rPh sb="0" eb="2">
      <t>コンゴ</t>
    </rPh>
    <rPh sb="3" eb="5">
      <t>ホウシン</t>
    </rPh>
    <rPh sb="6" eb="8">
      <t>タイオウ</t>
    </rPh>
    <rPh sb="8" eb="10">
      <t>ジキ</t>
    </rPh>
    <phoneticPr fontId="6"/>
  </si>
  <si>
    <t>番号</t>
    <rPh sb="0" eb="2">
      <t>バンゴウ</t>
    </rPh>
    <phoneticPr fontId="6"/>
  </si>
  <si>
    <t>重複</t>
    <rPh sb="0" eb="2">
      <t>チョウフク</t>
    </rPh>
    <phoneticPr fontId="6"/>
  </si>
  <si>
    <t>分類①</t>
    <rPh sb="0" eb="2">
      <t>ブンルイ</t>
    </rPh>
    <phoneticPr fontId="6"/>
  </si>
  <si>
    <t>分類②</t>
    <rPh sb="0" eb="2">
      <t>ブンルイ</t>
    </rPh>
    <phoneticPr fontId="6"/>
  </si>
  <si>
    <t>内容</t>
    <rPh sb="0" eb="2">
      <t>ナイヨウ</t>
    </rPh>
    <phoneticPr fontId="6"/>
  </si>
  <si>
    <t>現状</t>
    <rPh sb="0" eb="2">
      <t>ゲンジョウ</t>
    </rPh>
    <phoneticPr fontId="6"/>
  </si>
  <si>
    <t>今後</t>
    <rPh sb="0" eb="2">
      <t>コンゴ</t>
    </rPh>
    <phoneticPr fontId="6"/>
  </si>
  <si>
    <t>マルウェア</t>
    <phoneticPr fontId="6"/>
  </si>
  <si>
    <t>データをやり取りする様々な経路から、PCにマルウェアが取り込まれる</t>
    <rPh sb="6" eb="7">
      <t>ト</t>
    </rPh>
    <rPh sb="10" eb="12">
      <t>サマザマ</t>
    </rPh>
    <rPh sb="13" eb="15">
      <t>ケイロ</t>
    </rPh>
    <rPh sb="27" eb="28">
      <t>ト</t>
    </rPh>
    <rPh sb="29" eb="30">
      <t>コ</t>
    </rPh>
    <phoneticPr fontId="6"/>
  </si>
  <si>
    <t>①</t>
    <phoneticPr fontId="6"/>
  </si>
  <si>
    <t>PC運用</t>
    <phoneticPr fontId="6"/>
  </si>
  <si>
    <t>運用</t>
    <rPh sb="0" eb="2">
      <t>ウンヨウ</t>
    </rPh>
    <phoneticPr fontId="6"/>
  </si>
  <si>
    <t>予防</t>
    <rPh sb="0" eb="2">
      <t>ヨボウ</t>
    </rPh>
    <phoneticPr fontId="6"/>
  </si>
  <si>
    <t xml:space="preserve">一般ユーザーにはPCの管理者権限を付与しないこと
</t>
    <rPh sb="0" eb="2">
      <t>イッパン</t>
    </rPh>
    <rPh sb="11" eb="14">
      <t>カンリシャ</t>
    </rPh>
    <rPh sb="14" eb="16">
      <t>ケンゲン</t>
    </rPh>
    <rPh sb="17" eb="19">
      <t>フヨ</t>
    </rPh>
    <phoneticPr fontId="6"/>
  </si>
  <si>
    <t>技術</t>
    <rPh sb="0" eb="2">
      <t>ギジュツ</t>
    </rPh>
    <phoneticPr fontId="6"/>
  </si>
  <si>
    <t>検知</t>
    <rPh sb="0" eb="2">
      <t>ケンチ</t>
    </rPh>
    <phoneticPr fontId="6"/>
  </si>
  <si>
    <t xml:space="preserve">資産管理システムを導入し、PC上のソフトウェアの変更や無許可の外部記憶媒体の接続を検知できるようにすること
</t>
    <rPh sb="0" eb="2">
      <t>シサン</t>
    </rPh>
    <rPh sb="2" eb="4">
      <t>カンリ</t>
    </rPh>
    <rPh sb="9" eb="11">
      <t>ドウニュウ</t>
    </rPh>
    <rPh sb="15" eb="16">
      <t>ジョウ</t>
    </rPh>
    <rPh sb="24" eb="26">
      <t>ヘンコウ</t>
    </rPh>
    <rPh sb="27" eb="30">
      <t>ムキョカ</t>
    </rPh>
    <rPh sb="31" eb="33">
      <t>ガイブ</t>
    </rPh>
    <rPh sb="33" eb="35">
      <t>キオク</t>
    </rPh>
    <rPh sb="35" eb="37">
      <t>バイタイ</t>
    </rPh>
    <rPh sb="38" eb="40">
      <t>セツゾク</t>
    </rPh>
    <rPh sb="41" eb="43">
      <t>ケンチ</t>
    </rPh>
    <phoneticPr fontId="6"/>
  </si>
  <si>
    <t xml:space="preserve">必要なセキュリティパッチを適用する等、脆弱性を修正し、ソフトウェアの最新状態を保つこと
また、パッチの適用状況を管理すること
</t>
    <phoneticPr fontId="6"/>
  </si>
  <si>
    <t>②</t>
    <phoneticPr fontId="6"/>
  </si>
  <si>
    <t>ウイルス対策ソフトの運用（PC)</t>
    <rPh sb="10" eb="12">
      <t>ウンヨウ</t>
    </rPh>
    <phoneticPr fontId="6"/>
  </si>
  <si>
    <t xml:space="preserve">ウイルス対策ソフトを導入し、ウイルス対策ソフトの運用手続を定めること
ウイルス対策ソフトは以下の機能を有すること
・リアルタイムスキャンおよび手動もしくはスケジュール設定にて全ディスクスペースをスキャンする機能
・リアルタイムスキャンで圧縮ファイルをスキャンする機能
・検知したマルウェア等を隔離もしくは削除する機能
・定義ファイルおよびスキャンエンジンを最新版に更新する機能
・スキャンの実施状況および結果をログに記録する機能
・リアルタイムスキャンでスキャンを除外しているファイルやフォルダを把握し、マネージャーシステムに転送する機能
・ユーザーにマルウェア検知・隔離・駆除・対処不能の対応結果を通知する機能
</t>
    <rPh sb="10" eb="12">
      <t>ドウニュウ</t>
    </rPh>
    <rPh sb="71" eb="73">
      <t>シュドウ</t>
    </rPh>
    <rPh sb="131" eb="133">
      <t>キノウ</t>
    </rPh>
    <rPh sb="263" eb="265">
      <t>テンソウ</t>
    </rPh>
    <rPh sb="267" eb="269">
      <t>キノウ</t>
    </rPh>
    <phoneticPr fontId="6"/>
  </si>
  <si>
    <t>管理</t>
    <rPh sb="0" eb="2">
      <t>カンリ</t>
    </rPh>
    <phoneticPr fontId="6"/>
  </si>
  <si>
    <t xml:space="preserve">ウイルス対策ソフトの導入にあたっては、以下の点を確認し対応が可能なベンダーを採用すること
・アウトブレイク時などに未知のマルウェアを捕獲しウイルス対策ソフトメーカーに提供する手順があり、緊急定義ファイルを受け取ることが可能なこと
</t>
    <rPh sb="73" eb="75">
      <t>タイサク</t>
    </rPh>
    <phoneticPr fontId="6"/>
  </si>
  <si>
    <t>発見</t>
    <rPh sb="0" eb="2">
      <t>ハッケン</t>
    </rPh>
    <phoneticPr fontId="6"/>
  </si>
  <si>
    <t xml:space="preserve">各PC上のウイルス対策ソフトのマルウェア検知および対処結果を一元管理するマネージャーシステムを導入し、アラート監視を行うこと
マネージャーシステムは以下の機能を有すること
・ウイルス対策ソフトが導入されていない端末を把握できる機能
・ウイルス対策ソフトがアンインストールされた端末を把握し、インストールを強制させる機能
・ウイルス対策ソフトの設定変更を防止する機能、および設定を強制させる機能
・ウイルス対策ソフトのプロセスの状況を把握し、プロセスの停止を防止および起動を強制させる機能
・マルウェアの検知・隔離・削除・対処不能といった各PC上でのウイルス対策ソフト上のイベントを収集し、管理者にリアルタイムでアラート発報する機能
</t>
    <rPh sb="0" eb="1">
      <t>カク</t>
    </rPh>
    <rPh sb="74" eb="76">
      <t>イカ</t>
    </rPh>
    <rPh sb="77" eb="79">
      <t>キノウ</t>
    </rPh>
    <rPh sb="80" eb="81">
      <t>ユウ</t>
    </rPh>
    <phoneticPr fontId="6"/>
  </si>
  <si>
    <t xml:space="preserve">USBメモリやCD/DVDメディア等の可搬記憶媒体とデータをやり取りする場合には、データを移動する前に最新の定義ファイルでスキャンを行い、証跡を残すこと
</t>
    <rPh sb="66" eb="67">
      <t>オコナ</t>
    </rPh>
    <phoneticPr fontId="6"/>
  </si>
  <si>
    <t>データをやり取りする様々な経路から、サーバーにマルウェアが取り込まれる</t>
    <rPh sb="6" eb="7">
      <t>ト</t>
    </rPh>
    <rPh sb="10" eb="12">
      <t>サマザマ</t>
    </rPh>
    <rPh sb="13" eb="15">
      <t>ケイロ</t>
    </rPh>
    <rPh sb="29" eb="30">
      <t>ト</t>
    </rPh>
    <rPh sb="31" eb="32">
      <t>コ</t>
    </rPh>
    <phoneticPr fontId="6"/>
  </si>
  <si>
    <t>③</t>
    <phoneticPr fontId="6"/>
  </si>
  <si>
    <t>サーバー運用</t>
    <rPh sb="4" eb="6">
      <t>ウンヨウ</t>
    </rPh>
    <phoneticPr fontId="6"/>
  </si>
  <si>
    <t xml:space="preserve">特権IDの管理手続を定めること
</t>
    <rPh sb="0" eb="2">
      <t>トッケン</t>
    </rPh>
    <rPh sb="5" eb="7">
      <t>カンリ</t>
    </rPh>
    <rPh sb="10" eb="11">
      <t>サダ</t>
    </rPh>
    <phoneticPr fontId="6"/>
  </si>
  <si>
    <t xml:space="preserve">特権IDによるアクセスログ、操作ログを監視し、不審な振る舞いを検知した場合は管理者に通報すること
</t>
    <rPh sb="0" eb="2">
      <t>トッケン</t>
    </rPh>
    <rPh sb="14" eb="16">
      <t>ソウサ</t>
    </rPh>
    <rPh sb="19" eb="21">
      <t>カンシ</t>
    </rPh>
    <rPh sb="23" eb="25">
      <t>フシン</t>
    </rPh>
    <rPh sb="26" eb="27">
      <t>フ</t>
    </rPh>
    <rPh sb="28" eb="29">
      <t>マ</t>
    </rPh>
    <rPh sb="31" eb="33">
      <t>ケンチ</t>
    </rPh>
    <rPh sb="35" eb="37">
      <t>バアイ</t>
    </rPh>
    <rPh sb="38" eb="41">
      <t>カンリシャ</t>
    </rPh>
    <rPh sb="42" eb="44">
      <t>ツウホウ</t>
    </rPh>
    <phoneticPr fontId="6"/>
  </si>
  <si>
    <t xml:space="preserve">必要なセキュリティパッチを適用する等、セキュリティホール（脆弱性）を修正し、ソフトウェアの最新状態を保つこと
また、パッチの適用状況を管理すること
</t>
    <rPh sb="62" eb="64">
      <t>テキヨウ</t>
    </rPh>
    <rPh sb="64" eb="66">
      <t>ジョウキョウ</t>
    </rPh>
    <rPh sb="67" eb="69">
      <t>カンリ</t>
    </rPh>
    <phoneticPr fontId="6"/>
  </si>
  <si>
    <t>④</t>
    <phoneticPr fontId="6"/>
  </si>
  <si>
    <t>ウイルス対策ソフトの運用（サーバー)</t>
    <rPh sb="10" eb="12">
      <t>ウンヨウ</t>
    </rPh>
    <phoneticPr fontId="6"/>
  </si>
  <si>
    <t xml:space="preserve">ウイルス対策ソフトを導入し、ウイルス対策ソフトの運用手続を定めること
ウイルス対策ソフトは以下の機能を有すること
・リアルタイムスキャンおよび手動もしくはスケジュール設定にて全ディスクスペースをスキャンする機能
・リアルタイムスキャンで圧縮ファイルをスキャンする機能
・検知したマルウェア等を隔離もしくは削除する機能
・定義ファイルを最新版に更新する機能
・スキャンの実施状況および結果をログに記録する機能
・リアルタイムスキャンでスキャンを除外しているファイルやフォルダを把握し、マネージャーシステムに転送する機能
・管理者にマルウェア検知・隔離・駆除・対処不能の対応結果を通知する機能
</t>
    <rPh sb="10" eb="12">
      <t>ドウニュウ</t>
    </rPh>
    <rPh sb="131" eb="133">
      <t>キノウ</t>
    </rPh>
    <rPh sb="252" eb="254">
      <t>テンソウ</t>
    </rPh>
    <rPh sb="256" eb="258">
      <t>キノウ</t>
    </rPh>
    <rPh sb="260" eb="263">
      <t>カンリシャ</t>
    </rPh>
    <phoneticPr fontId="6"/>
  </si>
  <si>
    <t>標的型攻撃によりマルウェアを送り込まれる</t>
    <rPh sb="0" eb="2">
      <t>ヒョウテキ</t>
    </rPh>
    <rPh sb="2" eb="3">
      <t>ガタ</t>
    </rPh>
    <rPh sb="3" eb="5">
      <t>コウゲキ</t>
    </rPh>
    <rPh sb="14" eb="15">
      <t>オク</t>
    </rPh>
    <rPh sb="16" eb="17">
      <t>コ</t>
    </rPh>
    <phoneticPr fontId="6"/>
  </si>
  <si>
    <t>⑤</t>
    <phoneticPr fontId="6"/>
  </si>
  <si>
    <t>標的型攻撃対策システムの運用</t>
    <rPh sb="0" eb="2">
      <t>ヒョウテキ</t>
    </rPh>
    <rPh sb="2" eb="3">
      <t>ガタ</t>
    </rPh>
    <rPh sb="3" eb="5">
      <t>コウゲキ</t>
    </rPh>
    <rPh sb="5" eb="7">
      <t>タイサク</t>
    </rPh>
    <rPh sb="12" eb="14">
      <t>ウンヨウ</t>
    </rPh>
    <phoneticPr fontId="6"/>
  </si>
  <si>
    <t xml:space="preserve">標的型メール攻撃対策システムを導入し、運用手続を定めること
標的型メール攻撃対策システムは以下の機能を有すること
・メールボックスに届く前に、メールをスキャンして添付ファイルや文中URLを展開解析する機能を有すること
・検知したマルウェア等を含む不審メールを隔離・削除する機能
・Threat Intelligenceに基づき不審メールを隔離・削除する機能
・分析・スキャンの実施状況および配信・遮断の結果をログに記録する機能
・管理者に不審メール検知および対処内容を通知する機能
</t>
    <rPh sb="15" eb="17">
      <t>ドウニュウ</t>
    </rPh>
    <rPh sb="66" eb="67">
      <t>トド</t>
    </rPh>
    <rPh sb="68" eb="69">
      <t>マエ</t>
    </rPh>
    <rPh sb="81" eb="83">
      <t>テンプ</t>
    </rPh>
    <rPh sb="88" eb="90">
      <t>ブンチュウ</t>
    </rPh>
    <rPh sb="94" eb="96">
      <t>テンカイ</t>
    </rPh>
    <rPh sb="96" eb="98">
      <t>カイセキ</t>
    </rPh>
    <rPh sb="100" eb="102">
      <t>キノウ</t>
    </rPh>
    <rPh sb="103" eb="104">
      <t>ユウ</t>
    </rPh>
    <rPh sb="163" eb="165">
      <t>フシン</t>
    </rPh>
    <rPh sb="169" eb="171">
      <t>カクリ</t>
    </rPh>
    <rPh sb="172" eb="174">
      <t>サクジョ</t>
    </rPh>
    <rPh sb="195" eb="197">
      <t>ハイシン</t>
    </rPh>
    <rPh sb="198" eb="200">
      <t>シャダン</t>
    </rPh>
    <rPh sb="219" eb="221">
      <t>フシン</t>
    </rPh>
    <phoneticPr fontId="6"/>
  </si>
  <si>
    <t>⑥</t>
    <phoneticPr fontId="6"/>
  </si>
  <si>
    <t>Webプロキシサーバーの運用</t>
    <rPh sb="12" eb="14">
      <t>ウンヨウ</t>
    </rPh>
    <phoneticPr fontId="6"/>
  </si>
  <si>
    <t xml:space="preserve">Webプロキシサーバーを導入、またはクラウドサービスで利用し、不適切なサイトに対する通信を遮断できるようにすること
</t>
    <phoneticPr fontId="6"/>
  </si>
  <si>
    <t xml:space="preserve">内部ネットワーク上のクライアントからインターネットへの通信は、全てWebプロキシサーバーを経由させる設定とし、迂回する通信はファイアーウォールで遮断すること
</t>
    <rPh sb="50" eb="52">
      <t>セッテイ</t>
    </rPh>
    <phoneticPr fontId="6"/>
  </si>
  <si>
    <t>⑦</t>
    <phoneticPr fontId="6"/>
  </si>
  <si>
    <t xml:space="preserve">オンラインバンキング端末に関しては、1台のPCに承認権限と執行権限を設定することを禁止すること
</t>
    <rPh sb="10" eb="12">
      <t>タンマツ</t>
    </rPh>
    <rPh sb="13" eb="14">
      <t>カン</t>
    </rPh>
    <rPh sb="19" eb="20">
      <t>ダイ</t>
    </rPh>
    <rPh sb="24" eb="26">
      <t>ショウニン</t>
    </rPh>
    <rPh sb="26" eb="28">
      <t>ケンゲン</t>
    </rPh>
    <rPh sb="29" eb="31">
      <t>シッコウ</t>
    </rPh>
    <rPh sb="31" eb="33">
      <t>ケンゲン</t>
    </rPh>
    <rPh sb="34" eb="36">
      <t>セッテイ</t>
    </rPh>
    <rPh sb="41" eb="43">
      <t>キンシ</t>
    </rPh>
    <phoneticPr fontId="6"/>
  </si>
  <si>
    <t>⑧</t>
    <phoneticPr fontId="6"/>
  </si>
  <si>
    <t>システム管理用PCの運用</t>
    <rPh sb="4" eb="6">
      <t>カンリ</t>
    </rPh>
    <rPh sb="6" eb="7">
      <t>ヨウ</t>
    </rPh>
    <rPh sb="10" eb="12">
      <t>ウンヨウ</t>
    </rPh>
    <phoneticPr fontId="6"/>
  </si>
  <si>
    <t xml:space="preserve">システム管理業務で利用するPCは、OAで使用しているPCを利用せず、専用のPCを用意し、インターネットメールおよびWeb閲覧は使用不能とすること
</t>
    <phoneticPr fontId="6"/>
  </si>
  <si>
    <t>マルウェアに感染、発症してしまう</t>
    <rPh sb="6" eb="8">
      <t>カンセン</t>
    </rPh>
    <rPh sb="9" eb="11">
      <t>ハッショウ</t>
    </rPh>
    <phoneticPr fontId="6"/>
  </si>
  <si>
    <t>⑨</t>
    <phoneticPr fontId="6"/>
  </si>
  <si>
    <t>マルウェア感染時の対応</t>
    <rPh sb="5" eb="7">
      <t>カンセン</t>
    </rPh>
    <rPh sb="7" eb="8">
      <t>ジ</t>
    </rPh>
    <rPh sb="9" eb="11">
      <t>タイオウ</t>
    </rPh>
    <phoneticPr fontId="6"/>
  </si>
  <si>
    <t xml:space="preserve">マルウェア感染検知時の初動手続を定めること
手続には、以下の事項を含めること
・マルウェア感染を検知した場合は、定められた初動手続に従い、関係者に状況を連絡すること
・マルウェアの感染端末は、業務に支障が無い限り交換を基準とすること
・交換にあたっては保全のために該当端末を一定期間保管しておくこと
・該当端末の交換が困難な場合は適切に保全すること
・アウトブレイク発生時には、特別な措置を取ること
・社内で感染が無い場合においてもパンデミック発生時には特別な措置を取ること
</t>
    <rPh sb="27" eb="29">
      <t>イカ</t>
    </rPh>
    <rPh sb="30" eb="32">
      <t>ジコウ</t>
    </rPh>
    <rPh sb="33" eb="34">
      <t>フク</t>
    </rPh>
    <rPh sb="48" eb="50">
      <t>ケンチ</t>
    </rPh>
    <rPh sb="92" eb="94">
      <t>タンマツ</t>
    </rPh>
    <phoneticPr fontId="6"/>
  </si>
  <si>
    <t>内部ネットワークからの不審なサイトへの通信を遮断すること</t>
    <rPh sb="0" eb="2">
      <t>ナイブ</t>
    </rPh>
    <rPh sb="11" eb="13">
      <t>フシン</t>
    </rPh>
    <rPh sb="19" eb="21">
      <t>ツウシン</t>
    </rPh>
    <rPh sb="22" eb="24">
      <t>シャダン</t>
    </rPh>
    <phoneticPr fontId="6"/>
  </si>
  <si>
    <t>回復</t>
    <rPh sb="0" eb="2">
      <t>カイフク</t>
    </rPh>
    <phoneticPr fontId="6"/>
  </si>
  <si>
    <t xml:space="preserve">マルウェアの駆除を行うこと
</t>
    <rPh sb="6" eb="8">
      <t>クジョ</t>
    </rPh>
    <phoneticPr fontId="6"/>
  </si>
  <si>
    <t xml:space="preserve">原因の究明を行い、再発防止策を検討・実施すること
</t>
    <rPh sb="0" eb="2">
      <t>ゲンイン</t>
    </rPh>
    <rPh sb="9" eb="11">
      <t>サイハツ</t>
    </rPh>
    <rPh sb="11" eb="13">
      <t>ボウシ</t>
    </rPh>
    <rPh sb="13" eb="14">
      <t>サク</t>
    </rPh>
    <rPh sb="15" eb="17">
      <t>ケントウ</t>
    </rPh>
    <rPh sb="18" eb="20">
      <t>ジッシ</t>
    </rPh>
    <phoneticPr fontId="6"/>
  </si>
  <si>
    <t>⑩</t>
    <phoneticPr fontId="6"/>
  </si>
  <si>
    <t>マルウェア教育・訓練</t>
    <rPh sb="5" eb="7">
      <t>キョウイク</t>
    </rPh>
    <rPh sb="8" eb="10">
      <t>クンレン</t>
    </rPh>
    <phoneticPr fontId="6"/>
  </si>
  <si>
    <t xml:space="preserve">ユーザーに対して、マルウェアの脅威やアカウント管理に関する教育を行うこと
</t>
    <rPh sb="5" eb="6">
      <t>タイ</t>
    </rPh>
    <rPh sb="15" eb="17">
      <t>キョウイ</t>
    </rPh>
    <rPh sb="23" eb="25">
      <t>カンリ</t>
    </rPh>
    <rPh sb="26" eb="27">
      <t>カン</t>
    </rPh>
    <rPh sb="29" eb="31">
      <t>キョウイク</t>
    </rPh>
    <rPh sb="32" eb="33">
      <t>オコナ</t>
    </rPh>
    <phoneticPr fontId="6"/>
  </si>
  <si>
    <t xml:space="preserve">ユーザーに対して、標的型攻撃に対する留意点やWeb閲覧時の注意事項等に関する教育を行うこと
なお、教育の一環として疑似メールによる標的型攻撃訓練を実施すること
</t>
    <rPh sb="5" eb="6">
      <t>タイ</t>
    </rPh>
    <rPh sb="9" eb="11">
      <t>ヒョウテキ</t>
    </rPh>
    <rPh sb="11" eb="12">
      <t>ガタ</t>
    </rPh>
    <rPh sb="12" eb="14">
      <t>コウゲキ</t>
    </rPh>
    <rPh sb="15" eb="16">
      <t>タイ</t>
    </rPh>
    <rPh sb="18" eb="21">
      <t>リュウイテン</t>
    </rPh>
    <rPh sb="25" eb="27">
      <t>エツラン</t>
    </rPh>
    <rPh sb="27" eb="28">
      <t>ジ</t>
    </rPh>
    <rPh sb="29" eb="31">
      <t>チュウイ</t>
    </rPh>
    <rPh sb="31" eb="33">
      <t>ジコウ</t>
    </rPh>
    <rPh sb="33" eb="34">
      <t>トウ</t>
    </rPh>
    <rPh sb="35" eb="36">
      <t>カン</t>
    </rPh>
    <rPh sb="38" eb="40">
      <t>キョウイク</t>
    </rPh>
    <rPh sb="41" eb="42">
      <t>オコナ</t>
    </rPh>
    <rPh sb="49" eb="51">
      <t>キョウイク</t>
    </rPh>
    <rPh sb="52" eb="54">
      <t>イッカン</t>
    </rPh>
    <phoneticPr fontId="6"/>
  </si>
  <si>
    <t xml:space="preserve">運用担当者に対して、マルウェアの脅威、特権ID管理に関する教育・訓練を行うこと、もしくは、委託先事業者が当該要員に対して同種の教育・訓練を行っていることを確認すること
</t>
    <rPh sb="6" eb="7">
      <t>タイ</t>
    </rPh>
    <rPh sb="16" eb="18">
      <t>キョウイ</t>
    </rPh>
    <rPh sb="19" eb="21">
      <t>トッケン</t>
    </rPh>
    <rPh sb="23" eb="25">
      <t>カンリ</t>
    </rPh>
    <rPh sb="26" eb="27">
      <t>カン</t>
    </rPh>
    <rPh sb="29" eb="31">
      <t>キョウイク</t>
    </rPh>
    <rPh sb="32" eb="34">
      <t>クンレン</t>
    </rPh>
    <rPh sb="35" eb="36">
      <t>オコナ</t>
    </rPh>
    <rPh sb="45" eb="48">
      <t>イタクサキ</t>
    </rPh>
    <rPh sb="48" eb="51">
      <t>ジギョウシャ</t>
    </rPh>
    <rPh sb="52" eb="54">
      <t>トウガイ</t>
    </rPh>
    <rPh sb="54" eb="56">
      <t>ヨウイン</t>
    </rPh>
    <rPh sb="57" eb="58">
      <t>タイ</t>
    </rPh>
    <rPh sb="60" eb="62">
      <t>ドウシュ</t>
    </rPh>
    <rPh sb="63" eb="65">
      <t>キョウイク</t>
    </rPh>
    <rPh sb="66" eb="68">
      <t>クンレン</t>
    </rPh>
    <rPh sb="69" eb="70">
      <t>オコナ</t>
    </rPh>
    <rPh sb="77" eb="79">
      <t>カクニン</t>
    </rPh>
    <phoneticPr fontId="6"/>
  </si>
  <si>
    <t>不正アクセス</t>
    <rPh sb="0" eb="2">
      <t>フセイ</t>
    </rPh>
    <phoneticPr fontId="6"/>
  </si>
  <si>
    <t xml:space="preserve">ネットワークを通じて情報システムに不正アクセスされる
</t>
    <rPh sb="7" eb="8">
      <t>ツウ</t>
    </rPh>
    <phoneticPr fontId="6"/>
  </si>
  <si>
    <t>IPSの運用</t>
    <rPh sb="4" eb="6">
      <t>ウンヨウ</t>
    </rPh>
    <phoneticPr fontId="6"/>
  </si>
  <si>
    <t xml:space="preserve">インターネットとのネットワーク境界および必要に応じて各ネットワークセグメントにIPS（Intrusion Prevention System：不正侵入遮断システム）を導入し、運用手続を定めること。
導入するIPSは、以下の機能を有すること。
 定義ファイルを使用して不正通信および攻撃の予兆を検知する機能
 通常と異なる通信パケットを異常通信として検知する機能
 Threat Intelligenceに基づき通信を分析する機能
 明らかな攻撃パケットや不要な通信を指定して遮断する機能
 通過した通信をログに記録する機能
 検知結果・処理結果を記録し、管理者に通知する機能
もしくは同等の機能を提供しているクラウドサービスを利用すること
</t>
    <rPh sb="298" eb="300">
      <t>ドウトウ</t>
    </rPh>
    <phoneticPr fontId="6"/>
  </si>
  <si>
    <t>WAFの運用</t>
    <rPh sb="4" eb="6">
      <t>ウンヨウ</t>
    </rPh>
    <phoneticPr fontId="6"/>
  </si>
  <si>
    <t xml:space="preserve">インターネットとのネットワーク境界にWAF（Web Application Firewall）を導入し、運用手続を定めること
導入するWAFは、以下の機能を有すること
 Webアプリケーションを識別する機能
 Webアプリケーションに渡される通信内容を検査して、不正なアクセス要求を遮断する機能
 通過した通信をログに記録する機能
 検知結果・処理結果を記録し、管理者に通知する機能
もしくは、同等の機能を提供しているクラウドサービスを利用すること
</t>
  </si>
  <si>
    <t>ネットワーク分割</t>
    <rPh sb="6" eb="8">
      <t>ブンカツ</t>
    </rPh>
    <phoneticPr fontId="6"/>
  </si>
  <si>
    <t xml:space="preserve">内部ネットワークは、用途およびセキュリティレベルに応じて適切にセグメント分割し、セグメント間の通信は、ファイアーウォールで制御すること
</t>
    <rPh sb="0" eb="2">
      <t>ナイブ</t>
    </rPh>
    <rPh sb="10" eb="12">
      <t>ヨウト</t>
    </rPh>
    <rPh sb="25" eb="26">
      <t>オウ</t>
    </rPh>
    <rPh sb="28" eb="30">
      <t>テキセツ</t>
    </rPh>
    <rPh sb="36" eb="38">
      <t>ブンカツ</t>
    </rPh>
    <phoneticPr fontId="6"/>
  </si>
  <si>
    <t xml:space="preserve">セグメント間通信は可能な限りIPSで監視すること
</t>
    <phoneticPr fontId="6"/>
  </si>
  <si>
    <t xml:space="preserve">IPSのアラートを監視し、危険性の高い通信を検知した場合に管理者に通知すること
</t>
    <rPh sb="9" eb="11">
      <t>カンシ</t>
    </rPh>
    <rPh sb="13" eb="16">
      <t>キケンセイ</t>
    </rPh>
    <rPh sb="17" eb="18">
      <t>タカ</t>
    </rPh>
    <rPh sb="19" eb="21">
      <t>ツウシン</t>
    </rPh>
    <rPh sb="22" eb="24">
      <t>ケンチ</t>
    </rPh>
    <rPh sb="26" eb="28">
      <t>バアイ</t>
    </rPh>
    <rPh sb="29" eb="32">
      <t>カンリシャ</t>
    </rPh>
    <rPh sb="33" eb="35">
      <t>ツウチ</t>
    </rPh>
    <phoneticPr fontId="6"/>
  </si>
  <si>
    <t>アカウント管理</t>
    <rPh sb="5" eb="7">
      <t>カンリ</t>
    </rPh>
    <phoneticPr fontId="6"/>
  </si>
  <si>
    <t xml:space="preserve">アカウント管理手続（登録・改廃・棚卸し）を定めること
</t>
    <rPh sb="5" eb="7">
      <t>カンリ</t>
    </rPh>
    <rPh sb="16" eb="18">
      <t>タナオロ</t>
    </rPh>
    <phoneticPr fontId="6"/>
  </si>
  <si>
    <t xml:space="preserve">IDによりユーザーを一意に識別できるようにすること（共有IDは使用しないこと）
</t>
    <rPh sb="10" eb="12">
      <t>イチイ</t>
    </rPh>
    <rPh sb="26" eb="28">
      <t>キョウユウ</t>
    </rPh>
    <rPh sb="31" eb="33">
      <t>シヨウ</t>
    </rPh>
    <phoneticPr fontId="6"/>
  </si>
  <si>
    <t xml:space="preserve">アカウント台帳を作成し、登録・改廃等の変更を記録すること
</t>
    <rPh sb="17" eb="18">
      <t>ナド</t>
    </rPh>
    <rPh sb="19" eb="21">
      <t>ヘンコウ</t>
    </rPh>
    <rPh sb="22" eb="24">
      <t>キロク</t>
    </rPh>
    <phoneticPr fontId="6"/>
  </si>
  <si>
    <t>定期的にIDの棚卸しを行い、不要なIDが放置されていないことを確認すること</t>
    <rPh sb="0" eb="3">
      <t>テイキテキ</t>
    </rPh>
    <rPh sb="7" eb="9">
      <t>タナオロ</t>
    </rPh>
    <rPh sb="11" eb="12">
      <t>オコナ</t>
    </rPh>
    <rPh sb="14" eb="16">
      <t>フヨウ</t>
    </rPh>
    <rPh sb="20" eb="22">
      <t>ホウチ</t>
    </rPh>
    <rPh sb="31" eb="33">
      <t>カクニン</t>
    </rPh>
    <phoneticPr fontId="6"/>
  </si>
  <si>
    <t>アクセス権限の管理</t>
    <rPh sb="4" eb="6">
      <t>ケンゲン</t>
    </rPh>
    <rPh sb="7" eb="9">
      <t>カンリ</t>
    </rPh>
    <phoneticPr fontId="6"/>
  </si>
  <si>
    <t xml:space="preserve">アクセス制御に関する以下のような方針を明確にし、アクセス権の付与・管理手続を定めること。
 情報システム（OS、アプリケーションおよびミドルウェア、およびこれらが提供するサービス）へのアクセス権は、役割に応じた必要最低限に設定すること
 WindowsのadministratorおよびUnix, Linuxのrootアカウントのようなビルトインアカウントは無効化を基本とすること
 システム資源に対する管理者権限（以下、特権）を付与されたユーザーのアカウントは、特に厳格に管理すること（例：付与するユーザーの限定・見直し、操作状況の監視、短い頻度でのパスワード変更等）
 一般ユーザーにはPCの特権を付与しないこと
 一時的にユーザー、開発担当者、保守要員などに管理者権限を付与する場合は、必要最低限の権限のみを付与し、作業終了後に権限を削除すること
 業務アプリケーションを介さない管理者権限によるシステムへのアクセスには、アカウントの払い出し管理を行う、もしくは特権ID管理システムを導入するなどし、個人を特定するとともに、活動を全て記録すること
 システムユーザーのデータへのアクセスは、業務アプリケーションを介してのみ行うことを原則とし、障害調査等で直接DBにアクセスする場合は、参照権限のみを付与すること
 データに対するアクセス権限は、ユーザーの役割に応じて必要な範囲に制限すること（例：参照、書込、移動、消去、コピー等）
</t>
  </si>
  <si>
    <t xml:space="preserve">アクセス権限設定は、申請に基づいて行うこと
なお、アクセス権の申請者と承認者、設定者は各々異なること、また、設定者と異なる確認者による確認を実施すること
</t>
    <rPh sb="4" eb="6">
      <t>ケンゲン</t>
    </rPh>
    <rPh sb="6" eb="8">
      <t>セッテイ</t>
    </rPh>
    <rPh sb="10" eb="12">
      <t>シンセイ</t>
    </rPh>
    <rPh sb="13" eb="14">
      <t>モト</t>
    </rPh>
    <rPh sb="17" eb="18">
      <t>オコナ</t>
    </rPh>
    <phoneticPr fontId="6"/>
  </si>
  <si>
    <t xml:space="preserve">アクセス権限の台帳を作成し、登録・改廃等の変更を記録すること
</t>
    <rPh sb="4" eb="6">
      <t>ケンゲン</t>
    </rPh>
    <rPh sb="7" eb="9">
      <t>ダイチョウ</t>
    </rPh>
    <rPh sb="10" eb="12">
      <t>サクセイ</t>
    </rPh>
    <rPh sb="21" eb="23">
      <t>ヘンコウ</t>
    </rPh>
    <rPh sb="24" eb="26">
      <t>キロク</t>
    </rPh>
    <phoneticPr fontId="6"/>
  </si>
  <si>
    <t xml:space="preserve">オーナー、システム管理責任者は、定期的に台帳を棚卸し、不要なアクセス権は速やかに削除すること
</t>
    <rPh sb="16" eb="19">
      <t>テイキテキ</t>
    </rPh>
    <rPh sb="23" eb="25">
      <t>タナオロ</t>
    </rPh>
    <rPh sb="36" eb="37">
      <t>スミ</t>
    </rPh>
    <phoneticPr fontId="6"/>
  </si>
  <si>
    <t>ログ管理</t>
    <rPh sb="2" eb="4">
      <t>カンリ</t>
    </rPh>
    <phoneticPr fontId="6"/>
  </si>
  <si>
    <t xml:space="preserve">ログの管理手続を定めること、手続には以下を含めること
・ログの保管期間
・ログの保管場所
・ログの複製手順
・ログの時刻同期（NTPの利用を前提として）
また、監視で異常を発見した場合の対応手順および連絡体制を整備すること
</t>
    <rPh sb="3" eb="5">
      <t>カンリ</t>
    </rPh>
    <rPh sb="8" eb="9">
      <t>サダ</t>
    </rPh>
    <rPh sb="18" eb="20">
      <t>イカ</t>
    </rPh>
    <rPh sb="21" eb="22">
      <t>フク</t>
    </rPh>
    <rPh sb="31" eb="33">
      <t>ホカン</t>
    </rPh>
    <rPh sb="33" eb="35">
      <t>キカン</t>
    </rPh>
    <rPh sb="40" eb="42">
      <t>ホカン</t>
    </rPh>
    <rPh sb="42" eb="44">
      <t>バショ</t>
    </rPh>
    <rPh sb="49" eb="51">
      <t>フクセイ</t>
    </rPh>
    <rPh sb="51" eb="53">
      <t>テジュン</t>
    </rPh>
    <rPh sb="58" eb="62">
      <t>ジコクドウキ</t>
    </rPh>
    <rPh sb="67" eb="69">
      <t>リヨウ</t>
    </rPh>
    <rPh sb="70" eb="72">
      <t>ゼンテイ</t>
    </rPh>
    <phoneticPr fontId="6"/>
  </si>
  <si>
    <t xml:space="preserve">以下の情報を含む認証ログおよびアクセスログを取得すること
 いつ（アクションが発生した時刻）
 誰が（ユーザーID、IPアドレス）
 どうしたか
（何に対してアクセスしようとし、成功したのか、失敗したのか）
（認証失敗時のエラーコードまたはエラーメッセージ）
</t>
    <phoneticPr fontId="6"/>
  </si>
  <si>
    <t xml:space="preserve">個人データを取扱うシステムに関しては、以下の情報を含む操作ログを取得すること
 いつ（アクションが発生した時刻）
 誰が（ユーザーID）
 どうしたか
（何に対して、どのような行為を行ったのか）
全ての操作ログの取得ができない場合は、最低限特権IDによる操作ログを取得すること
</t>
    <rPh sb="0" eb="2">
      <t>コジン</t>
    </rPh>
    <rPh sb="6" eb="8">
      <t>トリアツカ</t>
    </rPh>
    <rPh sb="14" eb="15">
      <t>カン</t>
    </rPh>
    <rPh sb="27" eb="29">
      <t>ソウサ</t>
    </rPh>
    <rPh sb="101" eb="102">
      <t>スベ</t>
    </rPh>
    <rPh sb="104" eb="106">
      <t>ソウサ</t>
    </rPh>
    <rPh sb="109" eb="111">
      <t>シュトク</t>
    </rPh>
    <rPh sb="116" eb="118">
      <t>バアイ</t>
    </rPh>
    <rPh sb="120" eb="123">
      <t>サイテイゲン</t>
    </rPh>
    <rPh sb="123" eb="125">
      <t>トッケン</t>
    </rPh>
    <rPh sb="130" eb="132">
      <t>ソウサ</t>
    </rPh>
    <rPh sb="135" eb="137">
      <t>シュトク</t>
    </rPh>
    <phoneticPr fontId="6"/>
  </si>
  <si>
    <t xml:space="preserve">以下の情報を含むイベントログを取得すること
・異常イベント、ログオン/ログオフ、ファイルアクセスなどのセキュリティ情報
　（エラーコード、エラーメッセージ含む）
</t>
    <phoneticPr fontId="6"/>
  </si>
  <si>
    <t xml:space="preserve">ハードウェア・ソフトウェアのメッセージ監視だけでなく、ログの監視と分析を適切な頻度で行うこと
</t>
    <phoneticPr fontId="6"/>
  </si>
  <si>
    <t>しくみの対策</t>
    <rPh sb="4" eb="6">
      <t>タイサク</t>
    </rPh>
    <phoneticPr fontId="6"/>
  </si>
  <si>
    <t xml:space="preserve">ネットワーク接続の認証機能が提供される環境に情報システムを設置すること
例・Active Directory等
認証にあたってのIDは認証機能との連携を基本とし、連携できない場合は、台帳管理を行うこと
</t>
    <rPh sb="56" eb="58">
      <t>ニンショウ</t>
    </rPh>
    <rPh sb="67" eb="69">
      <t>ニンショウ</t>
    </rPh>
    <rPh sb="69" eb="71">
      <t>キノウ</t>
    </rPh>
    <rPh sb="73" eb="75">
      <t>レンケイ</t>
    </rPh>
    <rPh sb="76" eb="78">
      <t>キホン</t>
    </rPh>
    <rPh sb="81" eb="83">
      <t>レンケイ</t>
    </rPh>
    <rPh sb="87" eb="89">
      <t>バアイ</t>
    </rPh>
    <rPh sb="91" eb="93">
      <t>ダイチョウ</t>
    </rPh>
    <rPh sb="93" eb="95">
      <t>カンリ</t>
    </rPh>
    <rPh sb="96" eb="97">
      <t>オコナ</t>
    </rPh>
    <phoneticPr fontId="6"/>
  </si>
  <si>
    <t>アカウントを奪取され、なりすまされる</t>
    <rPh sb="6" eb="8">
      <t>ダッシュ</t>
    </rPh>
    <phoneticPr fontId="6"/>
  </si>
  <si>
    <t>IDやパスワードによるなりすまし対策</t>
    <rPh sb="16" eb="18">
      <t>タイサク</t>
    </rPh>
    <phoneticPr fontId="6"/>
  </si>
  <si>
    <t xml:space="preserve">パスワードの管理手続（登録・改廃）を定めること
また、パスワードの設定は以下を考慮すること
・パスワードなどは本人だけが知っている要素とする
・パスワードをユーザーに配布する際には、他者に知られない方法で行うこと（口頭・電話・暗号メールによる通知等）
・配布した初期パスワードは、ユーザー本人により速やかに変更させること
</t>
    <rPh sb="33" eb="35">
      <t>セッテイ</t>
    </rPh>
    <rPh sb="36" eb="38">
      <t>イカ</t>
    </rPh>
    <rPh sb="39" eb="41">
      <t>コウリョ</t>
    </rPh>
    <rPh sb="65" eb="67">
      <t>ヨウソ</t>
    </rPh>
    <phoneticPr fontId="6"/>
  </si>
  <si>
    <t xml:space="preserve">パスワードまたはセキュリティトークン、生体情報等によりユーザーの認証を行うこと
</t>
    <rPh sb="19" eb="21">
      <t>セイタイ</t>
    </rPh>
    <rPh sb="21" eb="23">
      <t>ジョウホウ</t>
    </rPh>
    <rPh sb="23" eb="24">
      <t>トウ</t>
    </rPh>
    <rPh sb="32" eb="34">
      <t>ニンショウ</t>
    </rPh>
    <rPh sb="35" eb="36">
      <t>オコナ</t>
    </rPh>
    <phoneticPr fontId="6"/>
  </si>
  <si>
    <t xml:space="preserve">以下のパスワード機能をシステムに実装し、強制すること
 入力したパスワードが視認できない機能
 初期パスワードを使ったログオン時は、本来の権限が行使できるシステム資源へのアクセスはさせず、パスワード変更を強制する機能
 パスワード入力画面でのパスワード保存を禁止する機能
 パスワードは8桁以上で相当桁数まで許容する機能
 パスワードは平文での通信や保存を行わず、ハッシュ関数により復号化できない形で通信・保存し、認証する場合はハッシュ値での照合を実施する機能
 アカウント名と同じパスワード等の、類推されやすいパスワードの設定を拒絶する機能
 一定回数パスワード入力を間違えた場合、一定期間システムをロックし、ログオンを拒絶する機能
 一定期間、または一定のログオン回数ごとにパスワードの変更を促す機能
 一定期間、または一定のログオン回数を超えない場合にパスワード変更を拒絶する機能
 パスワードを世代管理し、一度使用したパスワードは相当程度の期間を経ない限り再使用を拒絶する機能
 システム管理者により、パスワードをリセットできる機能、ただし、この場合は初期パスワードをシステム的に発行する、もしくはシステム管理者が設定し、ユーザーが初期パスワードでログオンした場合は、パスワードの変更を強制する。
 ユーザー本人が直接パスワード変更できるインタフェース機能
</t>
    <rPh sb="0" eb="2">
      <t>イカ</t>
    </rPh>
    <rPh sb="8" eb="10">
      <t>キノウ</t>
    </rPh>
    <rPh sb="16" eb="18">
      <t>ジッソウ</t>
    </rPh>
    <rPh sb="20" eb="22">
      <t>キョウセイ</t>
    </rPh>
    <phoneticPr fontId="6"/>
  </si>
  <si>
    <t xml:space="preserve">パスワードが漏えいしたと考えられる場合は、直ちに当該パスワードを変更させること
</t>
    <rPh sb="6" eb="7">
      <t>ロウ</t>
    </rPh>
    <rPh sb="12" eb="13">
      <t>カンガ</t>
    </rPh>
    <rPh sb="17" eb="19">
      <t>バアイ</t>
    </rPh>
    <rPh sb="21" eb="22">
      <t>チョク</t>
    </rPh>
    <rPh sb="24" eb="26">
      <t>トウガイ</t>
    </rPh>
    <rPh sb="32" eb="34">
      <t>ヘンコウ</t>
    </rPh>
    <phoneticPr fontId="6"/>
  </si>
  <si>
    <t xml:space="preserve">電話口等の本人確認ができない方法でのパスワード等の設定変更や問合せを受け付けないこと
</t>
    <rPh sb="0" eb="3">
      <t>デンワグチ</t>
    </rPh>
    <rPh sb="3" eb="4">
      <t>トウ</t>
    </rPh>
    <rPh sb="5" eb="7">
      <t>ホンニン</t>
    </rPh>
    <rPh sb="7" eb="9">
      <t>カクニン</t>
    </rPh>
    <rPh sb="14" eb="16">
      <t>ホウホウ</t>
    </rPh>
    <rPh sb="34" eb="35">
      <t>ウ</t>
    </rPh>
    <rPh sb="36" eb="37">
      <t>ツ</t>
    </rPh>
    <phoneticPr fontId="6"/>
  </si>
  <si>
    <t xml:space="preserve">特に重要なシステム機能を使用する場合は、多要素認証を導入するなどで認証を強化すること
</t>
    <rPh sb="0" eb="1">
      <t>トク</t>
    </rPh>
    <rPh sb="2" eb="4">
      <t>ジュウヨウ</t>
    </rPh>
    <rPh sb="9" eb="11">
      <t>キノウ</t>
    </rPh>
    <rPh sb="12" eb="14">
      <t>シヨウ</t>
    </rPh>
    <rPh sb="16" eb="18">
      <t>バアイ</t>
    </rPh>
    <rPh sb="20" eb="21">
      <t>タ</t>
    </rPh>
    <rPh sb="21" eb="23">
      <t>ヨウソ</t>
    </rPh>
    <rPh sb="23" eb="25">
      <t>ニンショウ</t>
    </rPh>
    <rPh sb="26" eb="28">
      <t>ドウニュウ</t>
    </rPh>
    <rPh sb="33" eb="35">
      <t>ニンショウ</t>
    </rPh>
    <rPh sb="36" eb="38">
      <t>キョウカ</t>
    </rPh>
    <phoneticPr fontId="6"/>
  </si>
  <si>
    <t xml:space="preserve">特権アカウントのパスワードは、一般アカウントより変更頻度を高くすること
</t>
    <rPh sb="0" eb="2">
      <t>トッケン</t>
    </rPh>
    <rPh sb="15" eb="17">
      <t>イッパン</t>
    </rPh>
    <rPh sb="24" eb="26">
      <t>ヘンコウ</t>
    </rPh>
    <rPh sb="26" eb="28">
      <t>ヒンド</t>
    </rPh>
    <rPh sb="29" eb="30">
      <t>タカ</t>
    </rPh>
    <phoneticPr fontId="6"/>
  </si>
  <si>
    <t>ログオン／ログオフの管理</t>
    <rPh sb="10" eb="12">
      <t>カンリ</t>
    </rPh>
    <phoneticPr fontId="6"/>
  </si>
  <si>
    <t xml:space="preserve">同一IDでの二重ログオンは、禁止すること
対応は可能な限り、システムで強制すること
</t>
    <rPh sb="0" eb="2">
      <t>ドウイツ</t>
    </rPh>
    <rPh sb="6" eb="8">
      <t>ニジュウ</t>
    </rPh>
    <rPh sb="14" eb="16">
      <t>キンシ</t>
    </rPh>
    <phoneticPr fontId="6"/>
  </si>
  <si>
    <t xml:space="preserve">ログオン成功後の画面に、前回のログオンの成功・失敗およびその日時を表示すること
</t>
    <rPh sb="4" eb="6">
      <t>セイコウ</t>
    </rPh>
    <rPh sb="6" eb="7">
      <t>ゴ</t>
    </rPh>
    <rPh sb="8" eb="10">
      <t>ガメン</t>
    </rPh>
    <rPh sb="20" eb="22">
      <t>セイコウ</t>
    </rPh>
    <rPh sb="23" eb="25">
      <t>シッパイ</t>
    </rPh>
    <phoneticPr fontId="6"/>
  </si>
  <si>
    <t xml:space="preserve">認証後に一定時間システムサービスを利用していない場合は、再度ユーザーの認証を行うこと
</t>
    <rPh sb="28" eb="30">
      <t>サイド</t>
    </rPh>
    <phoneticPr fontId="6"/>
  </si>
  <si>
    <t>資産管理</t>
    <rPh sb="0" eb="2">
      <t>シサン</t>
    </rPh>
    <rPh sb="2" eb="4">
      <t>カンリ</t>
    </rPh>
    <phoneticPr fontId="6"/>
  </si>
  <si>
    <t>ネットワークに接続している全てのハードウェア機器は台帳管理を行うこと</t>
    <rPh sb="7" eb="9">
      <t>セツゾク</t>
    </rPh>
    <rPh sb="13" eb="14">
      <t>スベ</t>
    </rPh>
    <rPh sb="22" eb="24">
      <t>キキ</t>
    </rPh>
    <rPh sb="25" eb="27">
      <t>ダイチョウ</t>
    </rPh>
    <rPh sb="27" eb="29">
      <t>カンリ</t>
    </rPh>
    <rPh sb="30" eb="31">
      <t>オコナ</t>
    </rPh>
    <phoneticPr fontId="6"/>
  </si>
  <si>
    <t xml:space="preserve">適切な頻度で、全てのハードウェアの棚卸しを行うこと
</t>
    <rPh sb="0" eb="2">
      <t>テキセツ</t>
    </rPh>
    <rPh sb="3" eb="5">
      <t>ヒンド</t>
    </rPh>
    <rPh sb="17" eb="19">
      <t>タナオロ</t>
    </rPh>
    <rPh sb="21" eb="22">
      <t>オコナ</t>
    </rPh>
    <phoneticPr fontId="6"/>
  </si>
  <si>
    <t>全てのソフトウェアは台帳管理を行うこと</t>
    <rPh sb="0" eb="1">
      <t>スベ</t>
    </rPh>
    <rPh sb="10" eb="12">
      <t>ダイチョウ</t>
    </rPh>
    <rPh sb="12" eb="14">
      <t>カンリ</t>
    </rPh>
    <rPh sb="15" eb="16">
      <t>オコナ</t>
    </rPh>
    <phoneticPr fontId="6"/>
  </si>
  <si>
    <t xml:space="preserve">適切な頻度で、全てのソフトウェアの棚卸しを行うこと
</t>
    <rPh sb="0" eb="2">
      <t>テキセツ</t>
    </rPh>
    <rPh sb="3" eb="5">
      <t>ヒンド</t>
    </rPh>
    <rPh sb="17" eb="19">
      <t>タナオロ</t>
    </rPh>
    <rPh sb="21" eb="22">
      <t>オコナ</t>
    </rPh>
    <phoneticPr fontId="6"/>
  </si>
  <si>
    <t>論理・物理のネットワーク構成図を作成し、最新状態を維持すること</t>
    <rPh sb="0" eb="2">
      <t>ロンリ</t>
    </rPh>
    <rPh sb="3" eb="5">
      <t>ブツリ</t>
    </rPh>
    <rPh sb="12" eb="15">
      <t>コウセイズ</t>
    </rPh>
    <rPh sb="16" eb="18">
      <t>サクセイ</t>
    </rPh>
    <rPh sb="20" eb="22">
      <t>サイシン</t>
    </rPh>
    <rPh sb="22" eb="24">
      <t>ジョウタイ</t>
    </rPh>
    <rPh sb="25" eb="27">
      <t>イジ</t>
    </rPh>
    <phoneticPr fontId="6"/>
  </si>
  <si>
    <t xml:space="preserve">適切な頻度で、ネットワーク構成の棚卸しを行うこと
</t>
    <rPh sb="0" eb="2">
      <t>テキセツ</t>
    </rPh>
    <rPh sb="3" eb="5">
      <t>ヒンド</t>
    </rPh>
    <rPh sb="13" eb="15">
      <t>コウセイ</t>
    </rPh>
    <rPh sb="16" eb="18">
      <t>タナオロ</t>
    </rPh>
    <rPh sb="20" eb="21">
      <t>オコナ</t>
    </rPh>
    <phoneticPr fontId="6"/>
  </si>
  <si>
    <t>ネットワーク上でデータを盗聴（傍受）される</t>
    <rPh sb="6" eb="7">
      <t>ジョウ</t>
    </rPh>
    <rPh sb="12" eb="14">
      <t>トウチョウ</t>
    </rPh>
    <rPh sb="15" eb="17">
      <t>ボウジュ</t>
    </rPh>
    <phoneticPr fontId="6"/>
  </si>
  <si>
    <t>⑪</t>
    <phoneticPr fontId="6"/>
  </si>
  <si>
    <t>盗聴対策</t>
    <rPh sb="0" eb="2">
      <t>トウチョウ</t>
    </rPh>
    <rPh sb="2" eb="4">
      <t>タイサク</t>
    </rPh>
    <phoneticPr fontId="6"/>
  </si>
  <si>
    <t xml:space="preserve">情報システムへのリモート接続を行う場合は、手続を定めるとともに、以下の機能が提供される環境に情報システムを設置すること
 VPNによる経路の暗号化
 ウイルス対策ソフトのインストールの有無および起動確認、ならびに定義ファイルの最新化の確認
 ID＋多要素認証によるユーザー認証
 アクセスログの取得
他に、できれば以下の機能が提供されることが望ましい
 無通信時間によるタイムアウト
 パスワードミスによるリトライ回数の制限
 ファイアーウォールによる経路制御
</t>
    <rPh sb="24" eb="25">
      <t>サダ</t>
    </rPh>
    <phoneticPr fontId="6"/>
  </si>
  <si>
    <t xml:space="preserve">PCを持ち出す場合は、空港やホテル等のフリーWi-Fi を利用させないよう、モバイルルーターを貸与し、インターネットを利用する場合であってもVPN経由で内部ネットワークに接続した後に利用すること
なお、上記の対策は、可能な限りシステムにより強制、自動化すること
</t>
    <phoneticPr fontId="6"/>
  </si>
  <si>
    <t>脆弱性を利用され攻撃される</t>
    <rPh sb="0" eb="3">
      <t>ゼイジャクセイ</t>
    </rPh>
    <rPh sb="4" eb="6">
      <t>リヨウ</t>
    </rPh>
    <rPh sb="8" eb="10">
      <t>コウゲキ</t>
    </rPh>
    <phoneticPr fontId="6"/>
  </si>
  <si>
    <t>⑫</t>
    <phoneticPr fontId="6"/>
  </si>
  <si>
    <t>脆弱性管理</t>
    <rPh sb="0" eb="3">
      <t>ゼイジャクセイ</t>
    </rPh>
    <rPh sb="3" eb="5">
      <t>カンリ</t>
    </rPh>
    <phoneticPr fontId="6"/>
  </si>
  <si>
    <t xml:space="preserve">ソフトウェア導入の際は、過去に報告された脆弱性への対策がとられていることを確認すること
また、新たな脆弱性が報告された際には、メーカー等の対処が確実に行われることを確認すること
</t>
    <rPh sb="6" eb="8">
      <t>ドウニュウ</t>
    </rPh>
    <rPh sb="9" eb="10">
      <t>サイ</t>
    </rPh>
    <rPh sb="12" eb="14">
      <t>カコ</t>
    </rPh>
    <rPh sb="15" eb="17">
      <t>ホウコク</t>
    </rPh>
    <rPh sb="20" eb="23">
      <t>ゼイジャクセイ</t>
    </rPh>
    <rPh sb="25" eb="27">
      <t>タイサク</t>
    </rPh>
    <rPh sb="37" eb="39">
      <t>カクニン</t>
    </rPh>
    <rPh sb="47" eb="48">
      <t>アラ</t>
    </rPh>
    <rPh sb="50" eb="53">
      <t>ゼイジャクセイ</t>
    </rPh>
    <rPh sb="54" eb="56">
      <t>ホウコク</t>
    </rPh>
    <rPh sb="59" eb="60">
      <t>サイ</t>
    </rPh>
    <rPh sb="67" eb="68">
      <t>トウ</t>
    </rPh>
    <rPh sb="69" eb="71">
      <t>タイショ</t>
    </rPh>
    <rPh sb="72" eb="74">
      <t>カクジツ</t>
    </rPh>
    <rPh sb="75" eb="76">
      <t>オコナ</t>
    </rPh>
    <rPh sb="82" eb="84">
      <t>カクニン</t>
    </rPh>
    <phoneticPr fontId="6"/>
  </si>
  <si>
    <t xml:space="preserve">インターネット接続等の場合、脆弱性を利用した（突いた）攻撃があった場合の対応手続を定めること
</t>
    <rPh sb="7" eb="9">
      <t>セツゾク</t>
    </rPh>
    <rPh sb="9" eb="10">
      <t>ナド</t>
    </rPh>
    <rPh sb="11" eb="13">
      <t>バアイ</t>
    </rPh>
    <rPh sb="14" eb="17">
      <t>ゼイジャクセイ</t>
    </rPh>
    <rPh sb="18" eb="20">
      <t>リヨウ</t>
    </rPh>
    <rPh sb="23" eb="24">
      <t>ツ</t>
    </rPh>
    <rPh sb="27" eb="29">
      <t>コウゲキ</t>
    </rPh>
    <rPh sb="33" eb="35">
      <t>バアイ</t>
    </rPh>
    <rPh sb="36" eb="38">
      <t>タイオウ</t>
    </rPh>
    <rPh sb="41" eb="42">
      <t>サダ</t>
    </rPh>
    <phoneticPr fontId="6"/>
  </si>
  <si>
    <t xml:space="preserve">情報システムに係る脆弱性に関する情報を定期的に収集し、社内システムへの影響を評価すること
（例：IPA、メーカー、セキュリティベンダー等）
</t>
    <rPh sb="0" eb="2">
      <t>ジョウホウ</t>
    </rPh>
    <rPh sb="7" eb="8">
      <t>カカワ</t>
    </rPh>
    <rPh sb="13" eb="14">
      <t>カン</t>
    </rPh>
    <rPh sb="16" eb="18">
      <t>ジョウホウ</t>
    </rPh>
    <rPh sb="27" eb="29">
      <t>シャナイ</t>
    </rPh>
    <rPh sb="46" eb="47">
      <t>レイ</t>
    </rPh>
    <rPh sb="67" eb="68">
      <t>トウ</t>
    </rPh>
    <phoneticPr fontId="6"/>
  </si>
  <si>
    <t xml:space="preserve">必要なセキュリティパッチを適用する等、脆弱性を修正し、ソフトウェアの最新状態を保つこと
また、パッチの適用状況を管理すること
</t>
    <rPh sb="51" eb="53">
      <t>テキヨウ</t>
    </rPh>
    <rPh sb="53" eb="55">
      <t>ジョウキョウ</t>
    </rPh>
    <rPh sb="56" eb="58">
      <t>カンリ</t>
    </rPh>
    <phoneticPr fontId="6"/>
  </si>
  <si>
    <t xml:space="preserve">インターネット接続等の場合、情報システムの特性に応じて適宜脆弱性検査（診断）を行うこと
</t>
    <rPh sb="27" eb="29">
      <t>テキギ</t>
    </rPh>
    <phoneticPr fontId="6"/>
  </si>
  <si>
    <t xml:space="preserve">インストール用のOSは、無用なプログラム、サービス等を排除した必要最小限の構成でマスターイメージを作成し、修正プログラムを絶えず取り入れ最新状態を保つこと
（購入したインストール用メディアは即座に陳腐化するため、インストールには使用しないこと）
</t>
    <rPh sb="6" eb="7">
      <t>ヨウ</t>
    </rPh>
    <rPh sb="27" eb="29">
      <t>ハイジョ</t>
    </rPh>
    <rPh sb="31" eb="33">
      <t>ヒツヨウ</t>
    </rPh>
    <rPh sb="33" eb="36">
      <t>サイショウゲン</t>
    </rPh>
    <rPh sb="37" eb="39">
      <t>コウセイ</t>
    </rPh>
    <rPh sb="49" eb="51">
      <t>サクセイ</t>
    </rPh>
    <rPh sb="53" eb="55">
      <t>シュウセイ</t>
    </rPh>
    <rPh sb="61" eb="62">
      <t>タ</t>
    </rPh>
    <rPh sb="64" eb="65">
      <t>ト</t>
    </rPh>
    <rPh sb="66" eb="67">
      <t>イ</t>
    </rPh>
    <rPh sb="68" eb="70">
      <t>サイシン</t>
    </rPh>
    <rPh sb="70" eb="72">
      <t>ジョウタイ</t>
    </rPh>
    <rPh sb="73" eb="74">
      <t>タモ</t>
    </rPh>
    <phoneticPr fontId="6"/>
  </si>
  <si>
    <t xml:space="preserve">システム構成上、最小構成のOSでは不足しているプログラムやサービスについては、必要なものだけを追加でインストールすること
</t>
    <rPh sb="4" eb="6">
      <t>コウセイ</t>
    </rPh>
    <rPh sb="6" eb="7">
      <t>ジョウ</t>
    </rPh>
    <rPh sb="8" eb="10">
      <t>サイショウ</t>
    </rPh>
    <rPh sb="10" eb="12">
      <t>コウセイ</t>
    </rPh>
    <rPh sb="17" eb="19">
      <t>フソク</t>
    </rPh>
    <rPh sb="39" eb="41">
      <t>ヒツヨウ</t>
    </rPh>
    <rPh sb="47" eb="49">
      <t>ツイカ</t>
    </rPh>
    <phoneticPr fontId="6"/>
  </si>
  <si>
    <t xml:space="preserve">OSの管理用プログラム（OSやソフトウェアの設定変更が可能な管理用プログラム）のうち不要なものは、削除または無効化すること
</t>
    <phoneticPr fontId="6"/>
  </si>
  <si>
    <t>サーバーを構築する際は、OSインストールが完了するまでインターネット接続は行わないこと</t>
    <phoneticPr fontId="6"/>
  </si>
  <si>
    <t xml:space="preserve">インターネットに公開するWebシステムの開発では、セキュアコーディングを行うこと
</t>
    <rPh sb="8" eb="10">
      <t>コウカイ</t>
    </rPh>
    <rPh sb="20" eb="22">
      <t>カイハツ</t>
    </rPh>
    <rPh sb="36" eb="37">
      <t>オコナ</t>
    </rPh>
    <phoneticPr fontId="6"/>
  </si>
  <si>
    <t>インターネットに公開するWebシステムでは、開発テストにおいてソースコードレビューを行い、結果を承認すること</t>
    <phoneticPr fontId="6"/>
  </si>
  <si>
    <t xml:space="preserve">Webシステムをインターネットに公開する場合は、外部からの攻撃や不正アクセスを検知、遮断できるようにすること
</t>
    <rPh sb="16" eb="18">
      <t>コウカイ</t>
    </rPh>
    <rPh sb="24" eb="26">
      <t>ガイブ</t>
    </rPh>
    <rPh sb="32" eb="34">
      <t>フセイ</t>
    </rPh>
    <rPh sb="42" eb="44">
      <t>シャダン</t>
    </rPh>
    <phoneticPr fontId="6"/>
  </si>
  <si>
    <t>⑬</t>
    <phoneticPr fontId="6"/>
  </si>
  <si>
    <t>構成管理・変更管理</t>
    <rPh sb="0" eb="2">
      <t>コウセイ</t>
    </rPh>
    <rPh sb="2" eb="4">
      <t>カンリ</t>
    </rPh>
    <rPh sb="5" eb="7">
      <t>ヘンコウ</t>
    </rPh>
    <rPh sb="7" eb="9">
      <t>カンリ</t>
    </rPh>
    <phoneticPr fontId="6"/>
  </si>
  <si>
    <t>ハードウェア、ソフトウェアはモジュール単位で台帳管理し、変更があった場合は、速やかに台帳の情報を更新すること</t>
    <rPh sb="19" eb="21">
      <t>タンイ</t>
    </rPh>
    <rPh sb="22" eb="24">
      <t>ダイチョウ</t>
    </rPh>
    <rPh sb="24" eb="26">
      <t>カンリ</t>
    </rPh>
    <phoneticPr fontId="6"/>
  </si>
  <si>
    <t>パラメーターおよびシステムドキュメントの変更を管理すること</t>
    <rPh sb="20" eb="22">
      <t>ヘンコウ</t>
    </rPh>
    <rPh sb="23" eb="25">
      <t>カンリ</t>
    </rPh>
    <phoneticPr fontId="6"/>
  </si>
  <si>
    <t>リモート接続経路から不正にアクセスされる</t>
    <rPh sb="4" eb="6">
      <t>セツゾク</t>
    </rPh>
    <rPh sb="6" eb="8">
      <t>ケイロ</t>
    </rPh>
    <rPh sb="10" eb="12">
      <t>フセイ</t>
    </rPh>
    <phoneticPr fontId="6"/>
  </si>
  <si>
    <t>⑭</t>
    <phoneticPr fontId="6"/>
  </si>
  <si>
    <t>リモート回線接続対策</t>
    <rPh sb="4" eb="6">
      <t>カイセン</t>
    </rPh>
    <rPh sb="6" eb="8">
      <t>セツゾク</t>
    </rPh>
    <rPh sb="8" eb="10">
      <t>タイサク</t>
    </rPh>
    <phoneticPr fontId="6"/>
  </si>
  <si>
    <t>リモートでのシステム監視やプログラム保守を行っている場合、FWで経路を制御し、対象機器以外に接続させないこと</t>
    <phoneticPr fontId="6"/>
  </si>
  <si>
    <t>技術</t>
  </si>
  <si>
    <t>予防</t>
  </si>
  <si>
    <t>リモートで監視や保守を行っている場合、ワンタイムパスワード等を利用し、接続元の真正性を確認すること</t>
    <phoneticPr fontId="6"/>
  </si>
  <si>
    <t>リモート接続を行う場合は、経路上でのデータ流出等を防止するために、IP-VPN等で通信経路を暗号化すること</t>
    <rPh sb="4" eb="6">
      <t>セツゾク</t>
    </rPh>
    <rPh sb="7" eb="8">
      <t>オコナ</t>
    </rPh>
    <rPh sb="9" eb="11">
      <t>バアイ</t>
    </rPh>
    <rPh sb="13" eb="15">
      <t>ケイロ</t>
    </rPh>
    <rPh sb="15" eb="16">
      <t>ジョウ</t>
    </rPh>
    <rPh sb="21" eb="23">
      <t>リュウシュツ</t>
    </rPh>
    <rPh sb="23" eb="24">
      <t>トウ</t>
    </rPh>
    <rPh sb="25" eb="27">
      <t>ボウシ</t>
    </rPh>
    <rPh sb="39" eb="40">
      <t>トウ</t>
    </rPh>
    <rPh sb="41" eb="43">
      <t>ツウシン</t>
    </rPh>
    <rPh sb="43" eb="45">
      <t>ケイロ</t>
    </rPh>
    <rPh sb="46" eb="49">
      <t>アンゴウカ</t>
    </rPh>
    <phoneticPr fontId="6"/>
  </si>
  <si>
    <t>マルウェアから外部に通信を行われる</t>
    <rPh sb="7" eb="9">
      <t>ガイブ</t>
    </rPh>
    <rPh sb="10" eb="12">
      <t>ツウシン</t>
    </rPh>
    <rPh sb="13" eb="14">
      <t>オコナ</t>
    </rPh>
    <phoneticPr fontId="6"/>
  </si>
  <si>
    <t>⑮</t>
    <phoneticPr fontId="6"/>
  </si>
  <si>
    <t>外部への不正通信対策</t>
    <rPh sb="0" eb="2">
      <t>ガイブ</t>
    </rPh>
    <rPh sb="4" eb="6">
      <t>フセイ</t>
    </rPh>
    <rPh sb="6" eb="8">
      <t>ツウシン</t>
    </rPh>
    <rPh sb="8" eb="10">
      <t>タイサク</t>
    </rPh>
    <phoneticPr fontId="6"/>
  </si>
  <si>
    <t>他者攻撃</t>
    <rPh sb="0" eb="2">
      <t>タシャ</t>
    </rPh>
    <rPh sb="2" eb="4">
      <t>コウゲキ</t>
    </rPh>
    <phoneticPr fontId="6"/>
  </si>
  <si>
    <t xml:space="preserve">システムを乗っ取られ、第三者を攻撃してしまう
</t>
    <rPh sb="5" eb="6">
      <t>ノ</t>
    </rPh>
    <rPh sb="7" eb="8">
      <t>ト</t>
    </rPh>
    <rPh sb="11" eb="14">
      <t>ダイサンシャ</t>
    </rPh>
    <rPh sb="15" eb="17">
      <t>コウゲキ</t>
    </rPh>
    <phoneticPr fontId="6"/>
  </si>
  <si>
    <t>対応体制構築</t>
    <rPh sb="0" eb="2">
      <t>タイオウ</t>
    </rPh>
    <rPh sb="2" eb="4">
      <t>タイセイ</t>
    </rPh>
    <rPh sb="4" eb="6">
      <t>コウチク</t>
    </rPh>
    <phoneticPr fontId="6"/>
  </si>
  <si>
    <t xml:space="preserve">攻撃に加担してしまった場合のリスクを評価し、以下を含む対応体制と手続を策定すること
 謝罪対応、法的対応、民事/刑事対応を含む対応体制と手続
 攻撃元の追跡と分析
</t>
    <rPh sb="0" eb="2">
      <t>コウゲキ</t>
    </rPh>
    <rPh sb="3" eb="5">
      <t>カタン</t>
    </rPh>
    <rPh sb="11" eb="13">
      <t>バアイ</t>
    </rPh>
    <rPh sb="18" eb="20">
      <t>ヒョウカ</t>
    </rPh>
    <rPh sb="22" eb="24">
      <t>イカ</t>
    </rPh>
    <rPh sb="25" eb="26">
      <t>フク</t>
    </rPh>
    <rPh sb="27" eb="29">
      <t>タイオウ</t>
    </rPh>
    <rPh sb="29" eb="31">
      <t>タイセイ</t>
    </rPh>
    <rPh sb="35" eb="37">
      <t>サクテイ</t>
    </rPh>
    <phoneticPr fontId="6"/>
  </si>
  <si>
    <t>JTBブランドのフィッシングサイトを構築される</t>
    <rPh sb="18" eb="20">
      <t>コウチク</t>
    </rPh>
    <phoneticPr fontId="6"/>
  </si>
  <si>
    <t xml:space="preserve">信頼性の高いECサイトの運用
</t>
    <rPh sb="0" eb="3">
      <t>シンライセイ</t>
    </rPh>
    <rPh sb="4" eb="5">
      <t>タカ</t>
    </rPh>
    <rPh sb="12" eb="14">
      <t>ウンヨウ</t>
    </rPh>
    <phoneticPr fontId="6"/>
  </si>
  <si>
    <t xml:space="preserve">ECサイトのサーバーにはSSL EV証明書を導入すること
</t>
    <rPh sb="18" eb="21">
      <t>ショウメイショ</t>
    </rPh>
    <rPh sb="22" eb="24">
      <t>ドウニュウ</t>
    </rPh>
    <phoneticPr fontId="6"/>
  </si>
  <si>
    <t>JTBドメインを詐称したスパムメールや標的型メールを送信される</t>
    <rPh sb="8" eb="10">
      <t>サショウ</t>
    </rPh>
    <rPh sb="19" eb="21">
      <t>ヒョウテキ</t>
    </rPh>
    <rPh sb="21" eb="22">
      <t>ガタ</t>
    </rPh>
    <rPh sb="26" eb="28">
      <t>ソウシン</t>
    </rPh>
    <phoneticPr fontId="6"/>
  </si>
  <si>
    <t>メールサーバーの保護</t>
    <rPh sb="8" eb="10">
      <t>ホゴ</t>
    </rPh>
    <phoneticPr fontId="6"/>
  </si>
  <si>
    <t xml:space="preserve">アプリケーションシステムで利用しているSMTPサーバーのパスワードは、推測しやすいものを避け、複雑なものを設定すること
</t>
    <rPh sb="13" eb="15">
      <t>リヨウ</t>
    </rPh>
    <rPh sb="35" eb="37">
      <t>スイソク</t>
    </rPh>
    <rPh sb="44" eb="45">
      <t>サ</t>
    </rPh>
    <rPh sb="47" eb="49">
      <t>フクザツ</t>
    </rPh>
    <rPh sb="53" eb="55">
      <t>セッテイ</t>
    </rPh>
    <phoneticPr fontId="6"/>
  </si>
  <si>
    <t xml:space="preserve">メールユーザーのパスワードは、十分な強度のものを設定するようシステムで強制すること
</t>
    <rPh sb="15" eb="17">
      <t>ジュウブン</t>
    </rPh>
    <rPh sb="18" eb="20">
      <t>キョウド</t>
    </rPh>
    <rPh sb="24" eb="26">
      <t>セッテイ</t>
    </rPh>
    <rPh sb="35" eb="37">
      <t>キョウセイ</t>
    </rPh>
    <phoneticPr fontId="6"/>
  </si>
  <si>
    <t>なりすまし防止</t>
    <rPh sb="5" eb="7">
      <t>ボウシ</t>
    </rPh>
    <phoneticPr fontId="6"/>
  </si>
  <si>
    <t>SPFの設定を行い送信者認証を行うこと</t>
    <phoneticPr fontId="6"/>
  </si>
  <si>
    <t>内部者不正</t>
    <rPh sb="0" eb="2">
      <t>ナイブ</t>
    </rPh>
    <rPh sb="2" eb="3">
      <t>シャ</t>
    </rPh>
    <rPh sb="3" eb="5">
      <t>フセイ</t>
    </rPh>
    <phoneticPr fontId="6"/>
  </si>
  <si>
    <t>情報システムの使用において権限逸脱が発生する</t>
    <rPh sb="0" eb="2">
      <t>ジョウホウ</t>
    </rPh>
    <rPh sb="7" eb="9">
      <t>シヨウ</t>
    </rPh>
    <rPh sb="15" eb="17">
      <t>イツダツ</t>
    </rPh>
    <rPh sb="18" eb="20">
      <t>ハッセイ</t>
    </rPh>
    <phoneticPr fontId="6"/>
  </si>
  <si>
    <t>開発担当者と運用担当者の役割分担</t>
    <phoneticPr fontId="6"/>
  </si>
  <si>
    <t xml:space="preserve">情報システムを取り扱う者の役割と権限を定め、以下を分けること
・ユーザー、開発担当者、運用担当者
・申請者、承認者と執行者
</t>
    <rPh sb="0" eb="2">
      <t>ジョウホウ</t>
    </rPh>
    <rPh sb="7" eb="8">
      <t>ト</t>
    </rPh>
    <rPh sb="9" eb="10">
      <t>アツカ</t>
    </rPh>
    <rPh sb="11" eb="12">
      <t>モノ</t>
    </rPh>
    <rPh sb="13" eb="15">
      <t>ヤクワリ</t>
    </rPh>
    <rPh sb="16" eb="18">
      <t>ケンゲン</t>
    </rPh>
    <rPh sb="19" eb="20">
      <t>サダ</t>
    </rPh>
    <rPh sb="22" eb="24">
      <t>イカ</t>
    </rPh>
    <rPh sb="25" eb="26">
      <t>ワ</t>
    </rPh>
    <rPh sb="50" eb="53">
      <t>シンセイシャ</t>
    </rPh>
    <rPh sb="54" eb="57">
      <t>ショウニンシャ</t>
    </rPh>
    <rPh sb="58" eb="61">
      <t>シッコウシャ</t>
    </rPh>
    <phoneticPr fontId="6"/>
  </si>
  <si>
    <t xml:space="preserve">情報システムに係る者に、当該の役割、権限、責任範囲を明示し、少なくとも年に1回は教育を受講させること
</t>
    <rPh sb="7" eb="8">
      <t>カカワ</t>
    </rPh>
    <rPh sb="9" eb="10">
      <t>モノ</t>
    </rPh>
    <rPh sb="12" eb="14">
      <t>トウガイ</t>
    </rPh>
    <rPh sb="15" eb="17">
      <t>ヤクワリ</t>
    </rPh>
    <rPh sb="18" eb="20">
      <t>ケンゲン</t>
    </rPh>
    <rPh sb="21" eb="23">
      <t>セキニン</t>
    </rPh>
    <rPh sb="23" eb="25">
      <t>ハンイ</t>
    </rPh>
    <rPh sb="26" eb="28">
      <t>メイジ</t>
    </rPh>
    <rPh sb="30" eb="31">
      <t>スク</t>
    </rPh>
    <rPh sb="35" eb="36">
      <t>ネン</t>
    </rPh>
    <rPh sb="38" eb="39">
      <t>カイ</t>
    </rPh>
    <rPh sb="40" eb="42">
      <t>キョウイク</t>
    </rPh>
    <rPh sb="43" eb="45">
      <t>ジュコウ</t>
    </rPh>
    <phoneticPr fontId="6"/>
  </si>
  <si>
    <t>開発担当者が情報システムに不正なロジックを混入する</t>
  </si>
  <si>
    <t>開発業務管理</t>
    <rPh sb="0" eb="2">
      <t>カイハツ</t>
    </rPh>
    <rPh sb="2" eb="4">
      <t>ギョウム</t>
    </rPh>
    <rPh sb="4" eb="6">
      <t>カンリ</t>
    </rPh>
    <phoneticPr fontId="6"/>
  </si>
  <si>
    <t xml:space="preserve">開発担当者は、運用担当者と分離すること（特別な場合を除き、開発担当者は本番環境にアクセスできないようにしておくこと）
</t>
    <rPh sb="20" eb="22">
      <t>トクベツ</t>
    </rPh>
    <rPh sb="23" eb="25">
      <t>バアイ</t>
    </rPh>
    <rPh sb="26" eb="27">
      <t>ノゾ</t>
    </rPh>
    <rPh sb="35" eb="37">
      <t>ホンバン</t>
    </rPh>
    <rPh sb="37" eb="39">
      <t>カンキョウ</t>
    </rPh>
    <phoneticPr fontId="6"/>
  </si>
  <si>
    <t xml:space="preserve">開発環境は、本番環境と分離すること
</t>
    <rPh sb="0" eb="2">
      <t>カイハツ</t>
    </rPh>
    <rPh sb="2" eb="4">
      <t>カンキョウ</t>
    </rPh>
    <rPh sb="6" eb="8">
      <t>ホンバン</t>
    </rPh>
    <rPh sb="8" eb="10">
      <t>カンキョウ</t>
    </rPh>
    <rPh sb="11" eb="13">
      <t>ブンリ</t>
    </rPh>
    <phoneticPr fontId="6"/>
  </si>
  <si>
    <t xml:space="preserve">開発担当者とテスト担当者は分離すること
</t>
    <rPh sb="9" eb="12">
      <t>タントウシャ</t>
    </rPh>
    <rPh sb="13" eb="15">
      <t>ブンリ</t>
    </rPh>
    <phoneticPr fontId="6"/>
  </si>
  <si>
    <t xml:space="preserve">ソースコードおよびプログラムの履歴管理を行うこと
</t>
    <rPh sb="15" eb="17">
      <t>リレキ</t>
    </rPh>
    <rPh sb="17" eb="19">
      <t>カンリ</t>
    </rPh>
    <rPh sb="20" eb="21">
      <t>オコナ</t>
    </rPh>
    <phoneticPr fontId="6"/>
  </si>
  <si>
    <t>運用担当者が情報システムを不正に利用したり、利用できなくする</t>
    <rPh sb="16" eb="18">
      <t>リヨウ</t>
    </rPh>
    <phoneticPr fontId="6"/>
  </si>
  <si>
    <t>運用業務管理</t>
    <rPh sb="0" eb="2">
      <t>ウンヨウ</t>
    </rPh>
    <rPh sb="2" eb="4">
      <t>ギョウム</t>
    </rPh>
    <rPh sb="4" eb="6">
      <t>カンリ</t>
    </rPh>
    <phoneticPr fontId="6"/>
  </si>
  <si>
    <t xml:space="preserve">運用の標準手続（運用業務手順書など）を定めること
</t>
    <rPh sb="8" eb="10">
      <t>ウンヨウ</t>
    </rPh>
    <rPh sb="10" eb="12">
      <t>ギョウム</t>
    </rPh>
    <rPh sb="12" eb="14">
      <t>テジュン</t>
    </rPh>
    <rPh sb="14" eb="15">
      <t>ショ</t>
    </rPh>
    <phoneticPr fontId="6"/>
  </si>
  <si>
    <t xml:space="preserve">運用担当者と運用管理者は分離すること
</t>
    <rPh sb="0" eb="2">
      <t>ウンヨウ</t>
    </rPh>
    <rPh sb="6" eb="8">
      <t>ウンヨウ</t>
    </rPh>
    <phoneticPr fontId="6"/>
  </si>
  <si>
    <t xml:space="preserve">作業は、運用管理者が承認した指示書にしたがって行うこと
</t>
    <rPh sb="4" eb="6">
      <t>ウンヨウ</t>
    </rPh>
    <phoneticPr fontId="6"/>
  </si>
  <si>
    <t xml:space="preserve">運用の担当者以外の人物が、システム上での作業を行う場合は、運用担当者が立会い、作業内容を監視すること
</t>
    <rPh sb="0" eb="2">
      <t>ウンヨウ</t>
    </rPh>
    <rPh sb="3" eb="6">
      <t>タントウシャ</t>
    </rPh>
    <rPh sb="6" eb="8">
      <t>イガイ</t>
    </rPh>
    <rPh sb="9" eb="11">
      <t>ジンブツ</t>
    </rPh>
    <rPh sb="17" eb="18">
      <t>ジョウ</t>
    </rPh>
    <rPh sb="20" eb="22">
      <t>サギョウ</t>
    </rPh>
    <rPh sb="23" eb="24">
      <t>オコナ</t>
    </rPh>
    <rPh sb="25" eb="27">
      <t>バアイ</t>
    </rPh>
    <rPh sb="39" eb="41">
      <t>サギョウ</t>
    </rPh>
    <rPh sb="41" eb="43">
      <t>ナイヨウ</t>
    </rPh>
    <rPh sb="44" eb="46">
      <t>カンシ</t>
    </rPh>
    <phoneticPr fontId="6"/>
  </si>
  <si>
    <t xml:space="preserve">データセンター等のサーバー設置場所における全ての作業は、監視カメラ等で監視・記録すること
</t>
    <rPh sb="7" eb="8">
      <t>ナド</t>
    </rPh>
    <rPh sb="13" eb="15">
      <t>セッチ</t>
    </rPh>
    <rPh sb="15" eb="17">
      <t>バショ</t>
    </rPh>
    <rPh sb="33" eb="34">
      <t>ナド</t>
    </rPh>
    <rPh sb="38" eb="40">
      <t>キロク</t>
    </rPh>
    <phoneticPr fontId="6"/>
  </si>
  <si>
    <t xml:space="preserve">運用管理者は、運用担当者の作業終了後、指示書と作業結果が一致していることを確認すること
</t>
    <rPh sb="0" eb="2">
      <t>ウンヨウ</t>
    </rPh>
    <rPh sb="13" eb="15">
      <t>サギョウ</t>
    </rPh>
    <rPh sb="15" eb="18">
      <t>シュウリョウゴ</t>
    </rPh>
    <rPh sb="19" eb="22">
      <t>シジショ</t>
    </rPh>
    <rPh sb="23" eb="25">
      <t>サギョウ</t>
    </rPh>
    <rPh sb="25" eb="27">
      <t>ケッカ</t>
    </rPh>
    <rPh sb="28" eb="30">
      <t>イッチ</t>
    </rPh>
    <rPh sb="37" eb="39">
      <t>カクニン</t>
    </rPh>
    <phoneticPr fontId="6"/>
  </si>
  <si>
    <t xml:space="preserve">例外作業（特別運用での作業など）を行う際の手続を定めること
</t>
    <rPh sb="0" eb="2">
      <t>レイガイ</t>
    </rPh>
    <rPh sb="2" eb="4">
      <t>サギョウ</t>
    </rPh>
    <rPh sb="5" eb="7">
      <t>トクベツ</t>
    </rPh>
    <rPh sb="7" eb="9">
      <t>ウンヨウ</t>
    </rPh>
    <rPh sb="11" eb="13">
      <t>サギョウ</t>
    </rPh>
    <rPh sb="17" eb="18">
      <t>オコナ</t>
    </rPh>
    <rPh sb="19" eb="20">
      <t>サイ</t>
    </rPh>
    <rPh sb="21" eb="23">
      <t>テツヅキ</t>
    </rPh>
    <rPh sb="24" eb="25">
      <t>サダ</t>
    </rPh>
    <phoneticPr fontId="6"/>
  </si>
  <si>
    <t xml:space="preserve">例外作業（特別運用での作業など）は、予定する作業内容や情報システムへの影響範囲を特定し、システムオーナーに承認を受けた上で行うこと
</t>
    <rPh sb="0" eb="2">
      <t>レイガイ</t>
    </rPh>
    <rPh sb="5" eb="7">
      <t>トクベツ</t>
    </rPh>
    <rPh sb="7" eb="9">
      <t>ウンヨウ</t>
    </rPh>
    <rPh sb="11" eb="13">
      <t>サギョウ</t>
    </rPh>
    <rPh sb="40" eb="42">
      <t>トクテイ</t>
    </rPh>
    <rPh sb="53" eb="55">
      <t>ショウニン</t>
    </rPh>
    <rPh sb="56" eb="57">
      <t>ウ</t>
    </rPh>
    <rPh sb="59" eb="60">
      <t>ウエ</t>
    </rPh>
    <phoneticPr fontId="6"/>
  </si>
  <si>
    <t xml:space="preserve">運用に関する全ての作業は、以下の事項を含む作業記録を作成すること
・作業者、作業承認者の名前、所属、連絡先
・作業開始時間／作業終了時間
・情報システムの資産・構成管理情報の変更内容
・ログの保管実施記録
・バックアップ実施記録
・障害記録とその是正処置内容
</t>
    <rPh sb="0" eb="2">
      <t>ウンヨウ</t>
    </rPh>
    <rPh sb="3" eb="4">
      <t>カン</t>
    </rPh>
    <rPh sb="9" eb="11">
      <t>サギョウ</t>
    </rPh>
    <rPh sb="13" eb="15">
      <t>イカ</t>
    </rPh>
    <rPh sb="16" eb="18">
      <t>ジコウ</t>
    </rPh>
    <rPh sb="19" eb="20">
      <t>フク</t>
    </rPh>
    <rPh sb="21" eb="23">
      <t>サギョウ</t>
    </rPh>
    <rPh sb="23" eb="25">
      <t>キロク</t>
    </rPh>
    <rPh sb="26" eb="28">
      <t>サクセイ</t>
    </rPh>
    <phoneticPr fontId="6"/>
  </si>
  <si>
    <t>ユーザーが情報システムを利用して不正を働く</t>
    <rPh sb="12" eb="14">
      <t>リヨウ</t>
    </rPh>
    <rPh sb="16" eb="18">
      <t>フセイ</t>
    </rPh>
    <rPh sb="19" eb="20">
      <t>ハタラ</t>
    </rPh>
    <phoneticPr fontId="6"/>
  </si>
  <si>
    <t>利用の制限</t>
    <rPh sb="0" eb="2">
      <t>リヨウ</t>
    </rPh>
    <rPh sb="3" eb="5">
      <t>セイゲン</t>
    </rPh>
    <phoneticPr fontId="6"/>
  </si>
  <si>
    <t xml:space="preserve">入力や取消し、出力などで不正利用をされないように、以下のような機能を設定すること
・担当者が入力したデータは、業務の管理者による承認を経て情報システムに反映させること
・担当者が修正、変更したデータは、業務の管理者による承認を経て情報システムに反映させること
・一括取消し等の大量のデータ取消しは、業務の管理者による承認を経て情報システムに反映させること
・使用できる媒体の種類、および出力先は必要最小限に制限すること
・出力できるデータの範囲を制限すること
・大量データ出力を検知または制限すること
・データのエクスポート機能の利用を制限すること
</t>
    <rPh sb="42" eb="45">
      <t>タントウシャ</t>
    </rPh>
    <rPh sb="46" eb="48">
      <t>ニュウリョク</t>
    </rPh>
    <rPh sb="55" eb="57">
      <t>ギョウム</t>
    </rPh>
    <rPh sb="64" eb="66">
      <t>ショウニン</t>
    </rPh>
    <rPh sb="67" eb="68">
      <t>ヘ</t>
    </rPh>
    <rPh sb="69" eb="71">
      <t>ジョウホウ</t>
    </rPh>
    <rPh sb="76" eb="78">
      <t>ハンエイ</t>
    </rPh>
    <rPh sb="101" eb="103">
      <t>ギョウム</t>
    </rPh>
    <rPh sb="104" eb="107">
      <t>カンリシャ</t>
    </rPh>
    <rPh sb="149" eb="151">
      <t>ギョウム</t>
    </rPh>
    <phoneticPr fontId="6"/>
  </si>
  <si>
    <t>情報システムが不正に使用される</t>
    <rPh sb="10" eb="12">
      <t>シヨウ</t>
    </rPh>
    <phoneticPr fontId="6"/>
  </si>
  <si>
    <t>端末の保護</t>
    <rPh sb="0" eb="2">
      <t>タンマツ</t>
    </rPh>
    <rPh sb="3" eb="5">
      <t>ホゴ</t>
    </rPh>
    <phoneticPr fontId="6"/>
  </si>
  <si>
    <t xml:space="preserve">端末の不正利用を防ぐための手続を定めること
　例）起動時のパスワード入力
</t>
    <rPh sb="0" eb="2">
      <t>タンマツ</t>
    </rPh>
    <rPh sb="3" eb="5">
      <t>フセイ</t>
    </rPh>
    <rPh sb="5" eb="7">
      <t>リヨウ</t>
    </rPh>
    <rPh sb="8" eb="9">
      <t>フセ</t>
    </rPh>
    <rPh sb="16" eb="17">
      <t>サダ</t>
    </rPh>
    <rPh sb="23" eb="24">
      <t>レイ</t>
    </rPh>
    <rPh sb="25" eb="27">
      <t>キドウ</t>
    </rPh>
    <rPh sb="27" eb="28">
      <t>ジ</t>
    </rPh>
    <rPh sb="34" eb="36">
      <t>ニュウリョク</t>
    </rPh>
    <phoneticPr fontId="6"/>
  </si>
  <si>
    <t xml:space="preserve">パスワード付スクリーンセーバー、もくしは画面ロック機能を5分以下の待ち時間で作動させること
</t>
    <rPh sb="29" eb="30">
      <t>フン</t>
    </rPh>
    <rPh sb="30" eb="32">
      <t>イカ</t>
    </rPh>
    <rPh sb="33" eb="34">
      <t>マ</t>
    </rPh>
    <rPh sb="35" eb="37">
      <t>ジカン</t>
    </rPh>
    <phoneticPr fontId="6"/>
  </si>
  <si>
    <t xml:space="preserve">ノート（モバイル）PC はハードディスクを暗号化すること
</t>
    <phoneticPr fontId="6"/>
  </si>
  <si>
    <t xml:space="preserve">一定時間以上離席する場合は、アプリケーションシステムからログオフすること
また、上記の対応は可能な限りシステムで強制すること
</t>
    <rPh sb="0" eb="2">
      <t>イッテイ</t>
    </rPh>
    <rPh sb="2" eb="4">
      <t>ジカン</t>
    </rPh>
    <rPh sb="4" eb="6">
      <t>イジョウ</t>
    </rPh>
    <rPh sb="6" eb="8">
      <t>リセキ</t>
    </rPh>
    <rPh sb="10" eb="12">
      <t>バアイ</t>
    </rPh>
    <phoneticPr fontId="6"/>
  </si>
  <si>
    <t xml:space="preserve">開発担当者および運用担当者については、以下の情報を含む操作ログ（プルーフリスト等）を取得すること
・特権アカウントによる全ての操作
・使用されたプログラム・ユーティリティ
</t>
    <rPh sb="39" eb="40">
      <t>ナド</t>
    </rPh>
    <phoneticPr fontId="6"/>
  </si>
  <si>
    <t xml:space="preserve">運用管理者またはシステム管理責任者は、適切な間隔でログを監視・分析すること
</t>
    <rPh sb="0" eb="2">
      <t>ウンヨウ</t>
    </rPh>
    <phoneticPr fontId="6"/>
  </si>
  <si>
    <t>ユーザーのミス</t>
    <phoneticPr fontId="6"/>
  </si>
  <si>
    <t>ユーザーのミスにより、情報システムが利用できなくなる</t>
    <rPh sb="18" eb="20">
      <t>リヨウ</t>
    </rPh>
    <phoneticPr fontId="6"/>
  </si>
  <si>
    <t>ユーザーマニュアル</t>
    <phoneticPr fontId="6"/>
  </si>
  <si>
    <t xml:space="preserve">ユーザーマニュアル（ユーザー業務マニュアル）を策定すること
</t>
    <rPh sb="14" eb="16">
      <t>ギョウム</t>
    </rPh>
    <rPh sb="23" eb="25">
      <t>サクテイ</t>
    </rPh>
    <phoneticPr fontId="6"/>
  </si>
  <si>
    <t>ユーザー教育</t>
    <rPh sb="4" eb="6">
      <t>キョウイク</t>
    </rPh>
    <phoneticPr fontId="6"/>
  </si>
  <si>
    <t xml:space="preserve">情報システムのユーザーに対し、以下のような教育を実施すること
 初めてシステムを使うユーザーへの全体説明
 機能が追加された場合は、追加機能の説明
なお、教育が完了した後にアクセス権を付与すること
</t>
    <phoneticPr fontId="6"/>
  </si>
  <si>
    <t xml:space="preserve">業務内容に関する問合せへの対応
</t>
    <rPh sb="0" eb="2">
      <t>ギョウム</t>
    </rPh>
    <rPh sb="2" eb="4">
      <t>ナイヨウ</t>
    </rPh>
    <rPh sb="5" eb="6">
      <t>カン</t>
    </rPh>
    <rPh sb="8" eb="10">
      <t>トイアワ</t>
    </rPh>
    <rPh sb="13" eb="15">
      <t>タイオウ</t>
    </rPh>
    <phoneticPr fontId="6"/>
  </si>
  <si>
    <t xml:space="preserve">業務内容に関する問合せ対応を行うサービスデスクを設置し、問合せへの対応状況の進捗を管理すること
</t>
    <rPh sb="0" eb="2">
      <t>ギョウム</t>
    </rPh>
    <rPh sb="2" eb="4">
      <t>ナイヨウ</t>
    </rPh>
    <rPh sb="5" eb="6">
      <t>カン</t>
    </rPh>
    <rPh sb="11" eb="13">
      <t>タイオウ</t>
    </rPh>
    <rPh sb="14" eb="15">
      <t>オコナ</t>
    </rPh>
    <rPh sb="24" eb="26">
      <t>セッチ</t>
    </rPh>
    <rPh sb="33" eb="35">
      <t>タイオウ</t>
    </rPh>
    <rPh sb="35" eb="37">
      <t>ジョウキョウ</t>
    </rPh>
    <rPh sb="38" eb="40">
      <t>シンチョク</t>
    </rPh>
    <rPh sb="41" eb="43">
      <t>カンリ</t>
    </rPh>
    <phoneticPr fontId="6"/>
  </si>
  <si>
    <t>情報システムの工夫</t>
    <rPh sb="0" eb="2">
      <t>ジョウホウ</t>
    </rPh>
    <rPh sb="7" eb="9">
      <t>クフウ</t>
    </rPh>
    <phoneticPr fontId="6"/>
  </si>
  <si>
    <t xml:space="preserve">画面は分かり易い構成にすること
（例：入力フォーム・フォント・ボタン等のサイズ・レイアウト、画面見出し等）
</t>
    <rPh sb="0" eb="2">
      <t>ガメン</t>
    </rPh>
    <rPh sb="3" eb="4">
      <t>ワ</t>
    </rPh>
    <rPh sb="6" eb="7">
      <t>ヤス</t>
    </rPh>
    <rPh sb="8" eb="10">
      <t>コウセイ</t>
    </rPh>
    <rPh sb="17" eb="18">
      <t>レイ</t>
    </rPh>
    <rPh sb="19" eb="21">
      <t>ニュウリョク</t>
    </rPh>
    <rPh sb="46" eb="48">
      <t>ガメン</t>
    </rPh>
    <rPh sb="48" eb="50">
      <t>ミダ</t>
    </rPh>
    <rPh sb="51" eb="52">
      <t>ナド</t>
    </rPh>
    <phoneticPr fontId="6"/>
  </si>
  <si>
    <t xml:space="preserve">データ入力機能は、以下を有すること
・データの入力者を識別する機能
・データにユニークな番号を付与する機能
・入力後に入力内容の確認を行うことができる機能
・二重入力を防止する機能
・範囲外の値のチェック機能
・データフィールド中の無効文字のチェック機能
・不完全なデータのチェック・排除機能
・データ量の上限および下限からの超過のチェック機能
</t>
    <rPh sb="5" eb="7">
      <t>キノウ</t>
    </rPh>
    <rPh sb="102" eb="104">
      <t>キノウ</t>
    </rPh>
    <rPh sb="142" eb="144">
      <t>ハイジョ</t>
    </rPh>
    <phoneticPr fontId="6"/>
  </si>
  <si>
    <t>IT担当者のミス</t>
    <rPh sb="2" eb="5">
      <t>タントウシャ</t>
    </rPh>
    <phoneticPr fontId="6"/>
  </si>
  <si>
    <t xml:space="preserve">運用担当者のミスにより、情報システムが利用できなくなる
</t>
    <rPh sb="19" eb="21">
      <t>リヨウ</t>
    </rPh>
    <phoneticPr fontId="6"/>
  </si>
  <si>
    <t>運用マニュアル</t>
    <rPh sb="0" eb="2">
      <t>ウンヨウ</t>
    </rPh>
    <phoneticPr fontId="6"/>
  </si>
  <si>
    <t xml:space="preserve">運用マニュアル（運用業務手順書など）を策定すること
</t>
    <rPh sb="8" eb="10">
      <t>ウンヨウ</t>
    </rPh>
    <rPh sb="10" eb="12">
      <t>ギョウム</t>
    </rPh>
    <rPh sb="12" eb="14">
      <t>テジュン</t>
    </rPh>
    <rPh sb="14" eb="15">
      <t>ショ</t>
    </rPh>
    <rPh sb="19" eb="21">
      <t>サクテイ</t>
    </rPh>
    <phoneticPr fontId="6"/>
  </si>
  <si>
    <t>運用管理業務</t>
    <rPh sb="0" eb="2">
      <t>ウンヨウ</t>
    </rPh>
    <rPh sb="2" eb="4">
      <t>カンリ</t>
    </rPh>
    <rPh sb="4" eb="6">
      <t>ギョウム</t>
    </rPh>
    <phoneticPr fontId="6"/>
  </si>
  <si>
    <t xml:space="preserve">情報システムを構成する資産および構成情報（機器、媒体、ソフトウェア、ネットワーク構成、アカウント、アクセスコントロール表、情報システム関連文書、機器設定情報、ログ等）を明確にし、常に最新の状態で管理すること
</t>
    <rPh sb="89" eb="90">
      <t>ツネ</t>
    </rPh>
    <rPh sb="91" eb="93">
      <t>サイシン</t>
    </rPh>
    <rPh sb="94" eb="96">
      <t>ジョウタイ</t>
    </rPh>
    <phoneticPr fontId="6"/>
  </si>
  <si>
    <t>運用担当者教育</t>
    <rPh sb="5" eb="7">
      <t>キョウイク</t>
    </rPh>
    <phoneticPr fontId="6"/>
  </si>
  <si>
    <t xml:space="preserve">情報システムの運用担当者に対し、以下のような教育を実施すること
・初めての運用担当者へのシステムの全説明
・システム運用が変更された場合の、変更内容の説明
・情報システムの基礎能力向上に資する教育
また、運用担当者へのアクセス権の付与は、着任教育が完了した後に実施すること
</t>
    <rPh sb="0" eb="2">
      <t>ジョウホウ</t>
    </rPh>
    <rPh sb="13" eb="14">
      <t>タイ</t>
    </rPh>
    <rPh sb="16" eb="18">
      <t>イカ</t>
    </rPh>
    <rPh sb="22" eb="24">
      <t>キョウイク</t>
    </rPh>
    <rPh sb="25" eb="27">
      <t>ジッシ</t>
    </rPh>
    <rPh sb="58" eb="60">
      <t>ウンヨウ</t>
    </rPh>
    <rPh sb="61" eb="63">
      <t>ヘンコウ</t>
    </rPh>
    <rPh sb="70" eb="72">
      <t>ヘンコウ</t>
    </rPh>
    <rPh sb="72" eb="74">
      <t>ナイヨウ</t>
    </rPh>
    <rPh sb="75" eb="77">
      <t>セツメイ</t>
    </rPh>
    <rPh sb="79" eb="81">
      <t>ジョウホウ</t>
    </rPh>
    <rPh sb="86" eb="88">
      <t>キソ</t>
    </rPh>
    <rPh sb="88" eb="90">
      <t>ノウリョク</t>
    </rPh>
    <rPh sb="90" eb="92">
      <t>コウジョウ</t>
    </rPh>
    <rPh sb="93" eb="94">
      <t>シ</t>
    </rPh>
    <phoneticPr fontId="6"/>
  </si>
  <si>
    <t>運用の自動化</t>
    <rPh sb="0" eb="2">
      <t>ウンヨウ</t>
    </rPh>
    <rPh sb="3" eb="6">
      <t>ジドウカ</t>
    </rPh>
    <phoneticPr fontId="6"/>
  </si>
  <si>
    <t xml:space="preserve">運用作業は、可能な限り自動化し、人が行わなければならない作業を極小化すること
</t>
    <rPh sb="31" eb="34">
      <t>キョクショウカ</t>
    </rPh>
    <phoneticPr fontId="6"/>
  </si>
  <si>
    <t xml:space="preserve">運用担当者のミスによりデータが漏えいする
</t>
    <rPh sb="15" eb="16">
      <t>ロウ</t>
    </rPh>
    <phoneticPr fontId="6"/>
  </si>
  <si>
    <t>保守手続</t>
    <rPh sb="0" eb="2">
      <t>ホシュ</t>
    </rPh>
    <phoneticPr fontId="6"/>
  </si>
  <si>
    <t xml:space="preserve">記憶媒体を持つ機器を機器交換、部品交換により他社へ引き渡す場合は、以下の手続を定めること
・ローレベルフォーマット等の消去基準を定め実施すること
・可能な場合は記憶媒体を買い取ったうえで、廃棄ルールに則り処分すること
</t>
    <rPh sb="74" eb="76">
      <t>カノウ</t>
    </rPh>
    <rPh sb="77" eb="79">
      <t>バアイ</t>
    </rPh>
    <rPh sb="94" eb="96">
      <t>ハイキ</t>
    </rPh>
    <rPh sb="100" eb="101">
      <t>ノット</t>
    </rPh>
    <phoneticPr fontId="6"/>
  </si>
  <si>
    <t>開発担当者のミスによりデータが漏えいする</t>
    <rPh sb="15" eb="16">
      <t>ロウ</t>
    </rPh>
    <phoneticPr fontId="6"/>
  </si>
  <si>
    <t>テスト手続</t>
    <phoneticPr fontId="6"/>
  </si>
  <si>
    <t xml:space="preserve">テスト完了時の手続を定めること
手続には、以下の事項を含めること
・テストデータを確実に消去し、管理者が確認すること
・連携していたDBおよび他システムへの経路を変更し、管理者が確認すること
</t>
    <rPh sb="3" eb="5">
      <t>カンリョウ</t>
    </rPh>
    <rPh sb="5" eb="6">
      <t>ジ</t>
    </rPh>
    <rPh sb="10" eb="11">
      <t>サダ</t>
    </rPh>
    <rPh sb="21" eb="23">
      <t>イカ</t>
    </rPh>
    <rPh sb="24" eb="26">
      <t>ジコウ</t>
    </rPh>
    <rPh sb="27" eb="28">
      <t>フク</t>
    </rPh>
    <rPh sb="41" eb="43">
      <t>カクジツ</t>
    </rPh>
    <rPh sb="44" eb="46">
      <t>ショウキョ</t>
    </rPh>
    <rPh sb="48" eb="51">
      <t>カンリシャ</t>
    </rPh>
    <rPh sb="52" eb="54">
      <t>カクニン</t>
    </rPh>
    <rPh sb="60" eb="62">
      <t>レンケイ</t>
    </rPh>
    <rPh sb="71" eb="72">
      <t>タ</t>
    </rPh>
    <rPh sb="78" eb="80">
      <t>ケイロ</t>
    </rPh>
    <rPh sb="81" eb="83">
      <t>ヘンコウ</t>
    </rPh>
    <rPh sb="85" eb="88">
      <t>カンリシャ</t>
    </rPh>
    <rPh sb="89" eb="91">
      <t>カクニン</t>
    </rPh>
    <phoneticPr fontId="6"/>
  </si>
  <si>
    <t>不適切な廃棄</t>
    <rPh sb="0" eb="3">
      <t>フテキセツ</t>
    </rPh>
    <rPh sb="4" eb="6">
      <t>ハイキ</t>
    </rPh>
    <phoneticPr fontId="6"/>
  </si>
  <si>
    <t>媒体の廃棄手続の不備で、データが失われたり、漏えいする</t>
  </si>
  <si>
    <t>媒体の処分ルール策定</t>
    <rPh sb="0" eb="2">
      <t>バイタイ</t>
    </rPh>
    <rPh sb="3" eb="5">
      <t>ショブン</t>
    </rPh>
    <rPh sb="8" eb="10">
      <t>サクテイ</t>
    </rPh>
    <phoneticPr fontId="6"/>
  </si>
  <si>
    <t xml:space="preserve">PC、サーバー、USBメモリ、DVD-ROMなどの媒体を処分する際の手続を定めること
</t>
    <rPh sb="25" eb="27">
      <t>バイタイ</t>
    </rPh>
    <rPh sb="28" eb="30">
      <t>ショブン</t>
    </rPh>
    <rPh sb="32" eb="33">
      <t>サイ</t>
    </rPh>
    <rPh sb="37" eb="38">
      <t>サダ</t>
    </rPh>
    <phoneticPr fontId="6"/>
  </si>
  <si>
    <t xml:space="preserve">重要な情報が記録された媒体の処分は、証拠を確保するとともに記録すること
</t>
    <phoneticPr fontId="6"/>
  </si>
  <si>
    <t>破棄対象の特定</t>
    <rPh sb="0" eb="2">
      <t>ハキ</t>
    </rPh>
    <rPh sb="2" eb="4">
      <t>タイショウ</t>
    </rPh>
    <rPh sb="5" eb="7">
      <t>トクテイ</t>
    </rPh>
    <phoneticPr fontId="6"/>
  </si>
  <si>
    <t xml:space="preserve">廃棄予定の媒体は、廃棄予定であることが分かるようにラベリングすること
</t>
    <rPh sb="0" eb="2">
      <t>ハイキ</t>
    </rPh>
    <rPh sb="2" eb="4">
      <t>ヨテイ</t>
    </rPh>
    <rPh sb="5" eb="7">
      <t>バイタイ</t>
    </rPh>
    <rPh sb="9" eb="11">
      <t>ハイキ</t>
    </rPh>
    <rPh sb="11" eb="13">
      <t>ヨテイ</t>
    </rPh>
    <rPh sb="19" eb="20">
      <t>ワ</t>
    </rPh>
    <phoneticPr fontId="6"/>
  </si>
  <si>
    <t>媒体の処分の実施</t>
    <rPh sb="0" eb="2">
      <t>バイタイ</t>
    </rPh>
    <rPh sb="3" eb="5">
      <t>ショブン</t>
    </rPh>
    <rPh sb="6" eb="8">
      <t>ジッシ</t>
    </rPh>
    <phoneticPr fontId="6"/>
  </si>
  <si>
    <t xml:space="preserve">重要な情報が記録された媒体（紙媒体含む）は、データが読み取れないように消去し、処分すること
</t>
    <rPh sb="0" eb="2">
      <t>ジュウヨウ</t>
    </rPh>
    <rPh sb="3" eb="5">
      <t>ジョウホウ</t>
    </rPh>
    <rPh sb="6" eb="8">
      <t>キロク</t>
    </rPh>
    <rPh sb="11" eb="13">
      <t>バイタイ</t>
    </rPh>
    <rPh sb="14" eb="15">
      <t>カミ</t>
    </rPh>
    <rPh sb="15" eb="17">
      <t>バイタイ</t>
    </rPh>
    <rPh sb="17" eb="18">
      <t>フク</t>
    </rPh>
    <rPh sb="26" eb="27">
      <t>ヨ</t>
    </rPh>
    <rPh sb="28" eb="29">
      <t>ト</t>
    </rPh>
    <rPh sb="35" eb="37">
      <t>ショウキョ</t>
    </rPh>
    <rPh sb="39" eb="41">
      <t>ショブン</t>
    </rPh>
    <phoneticPr fontId="6"/>
  </si>
  <si>
    <t>媒体処分業者</t>
    <rPh sb="0" eb="2">
      <t>バイタイ</t>
    </rPh>
    <rPh sb="2" eb="4">
      <t>ショブン</t>
    </rPh>
    <rPh sb="4" eb="6">
      <t>ギョウシャ</t>
    </rPh>
    <phoneticPr fontId="6"/>
  </si>
  <si>
    <t xml:space="preserve">書類、PC、サーバー等の回収・処分業者は、十分な実績のあるものを指定すること
</t>
    <rPh sb="0" eb="2">
      <t>ショルイ</t>
    </rPh>
    <rPh sb="10" eb="11">
      <t>ナド</t>
    </rPh>
    <rPh sb="12" eb="14">
      <t>カイシュウ</t>
    </rPh>
    <rPh sb="15" eb="17">
      <t>ショブン</t>
    </rPh>
    <rPh sb="17" eb="19">
      <t>ギョウシャ</t>
    </rPh>
    <rPh sb="21" eb="23">
      <t>ジュウブン</t>
    </rPh>
    <rPh sb="24" eb="26">
      <t>ジッセキ</t>
    </rPh>
    <rPh sb="32" eb="34">
      <t>シテイ</t>
    </rPh>
    <phoneticPr fontId="6"/>
  </si>
  <si>
    <t xml:space="preserve">PC、サーバーなどの廃棄作業を外部委託する場合は、廃棄証明を取得すること
</t>
    <rPh sb="10" eb="12">
      <t>ハイキ</t>
    </rPh>
    <rPh sb="12" eb="14">
      <t>サギョウ</t>
    </rPh>
    <rPh sb="15" eb="17">
      <t>ガイブ</t>
    </rPh>
    <rPh sb="17" eb="19">
      <t>イタク</t>
    </rPh>
    <rPh sb="21" eb="23">
      <t>バアイ</t>
    </rPh>
    <rPh sb="25" eb="27">
      <t>ハイキ</t>
    </rPh>
    <rPh sb="27" eb="29">
      <t>ショウメイ</t>
    </rPh>
    <rPh sb="30" eb="32">
      <t>シュトク</t>
    </rPh>
    <phoneticPr fontId="6"/>
  </si>
  <si>
    <t>窃盗・置き忘れ</t>
    <rPh sb="0" eb="2">
      <t>セットウ</t>
    </rPh>
    <rPh sb="3" eb="4">
      <t>オ</t>
    </rPh>
    <rPh sb="5" eb="6">
      <t>ワス</t>
    </rPh>
    <phoneticPr fontId="6"/>
  </si>
  <si>
    <t>持ち出した端末を置き忘れる、盗難される</t>
    <rPh sb="0" eb="1">
      <t>モ</t>
    </rPh>
    <rPh sb="2" eb="3">
      <t>ダ</t>
    </rPh>
    <rPh sb="5" eb="7">
      <t>タンマツ</t>
    </rPh>
    <rPh sb="8" eb="9">
      <t>オ</t>
    </rPh>
    <rPh sb="10" eb="11">
      <t>ワス</t>
    </rPh>
    <rPh sb="14" eb="16">
      <t>トウナン</t>
    </rPh>
    <phoneticPr fontId="6"/>
  </si>
  <si>
    <t>持出PCの運用</t>
    <rPh sb="0" eb="2">
      <t>モチダシ</t>
    </rPh>
    <rPh sb="5" eb="7">
      <t>ウンヨウ</t>
    </rPh>
    <phoneticPr fontId="6"/>
  </si>
  <si>
    <t xml:space="preserve">務用PCを社外に持ち出す場合は以下のような手続を整備すること。
 事前に持ち出し対象として会社に申請し、承認を得ること
 持ち出し／持ち帰りの状態を上長が把握できるような手続を整備すること
</t>
    <rPh sb="0" eb="1">
      <t>ツトム</t>
    </rPh>
    <rPh sb="1" eb="2">
      <t>ヨウ</t>
    </rPh>
    <rPh sb="5" eb="7">
      <t>シャガイ</t>
    </rPh>
    <rPh sb="8" eb="9">
      <t>モ</t>
    </rPh>
    <rPh sb="10" eb="11">
      <t>ダ</t>
    </rPh>
    <rPh sb="12" eb="14">
      <t>バアイ</t>
    </rPh>
    <rPh sb="15" eb="17">
      <t>イカ</t>
    </rPh>
    <rPh sb="21" eb="23">
      <t>テツヅキ</t>
    </rPh>
    <rPh sb="24" eb="26">
      <t>セイビ</t>
    </rPh>
    <rPh sb="34" eb="36">
      <t>ジゼン</t>
    </rPh>
    <rPh sb="37" eb="38">
      <t>モ</t>
    </rPh>
    <rPh sb="39" eb="40">
      <t>ダ</t>
    </rPh>
    <rPh sb="41" eb="43">
      <t>タイショウ</t>
    </rPh>
    <rPh sb="46" eb="48">
      <t>カイシャ</t>
    </rPh>
    <rPh sb="49" eb="51">
      <t>シンセイ</t>
    </rPh>
    <rPh sb="53" eb="55">
      <t>ショウニン</t>
    </rPh>
    <rPh sb="56" eb="57">
      <t>エ</t>
    </rPh>
    <rPh sb="63" eb="64">
      <t>モ</t>
    </rPh>
    <rPh sb="65" eb="66">
      <t>ダ</t>
    </rPh>
    <rPh sb="68" eb="69">
      <t>モ</t>
    </rPh>
    <rPh sb="70" eb="71">
      <t>カエ</t>
    </rPh>
    <rPh sb="73" eb="75">
      <t>ジョウタイ</t>
    </rPh>
    <rPh sb="76" eb="78">
      <t>ジョウチョウ</t>
    </rPh>
    <rPh sb="79" eb="81">
      <t>ハアク</t>
    </rPh>
    <rPh sb="87" eb="89">
      <t>テツヅキ</t>
    </rPh>
    <rPh sb="90" eb="92">
      <t>セイビ</t>
    </rPh>
    <phoneticPr fontId="6"/>
  </si>
  <si>
    <t xml:space="preserve">業務用PCの社外持出を許可する場合は、盗難・紛失時に他のITセキュリティ上のリスクを引き起こさないように対策を実施すること
</t>
    <rPh sb="0" eb="3">
      <t>ギョウムヨウ</t>
    </rPh>
    <rPh sb="6" eb="8">
      <t>シャガイ</t>
    </rPh>
    <rPh sb="8" eb="10">
      <t>モチダシ</t>
    </rPh>
    <rPh sb="11" eb="13">
      <t>キョカ</t>
    </rPh>
    <rPh sb="15" eb="17">
      <t>バアイ</t>
    </rPh>
    <rPh sb="19" eb="21">
      <t>トウナン</t>
    </rPh>
    <rPh sb="22" eb="24">
      <t>フンシツ</t>
    </rPh>
    <rPh sb="24" eb="25">
      <t>ジ</t>
    </rPh>
    <rPh sb="26" eb="27">
      <t>タ</t>
    </rPh>
    <rPh sb="36" eb="37">
      <t>ジョウ</t>
    </rPh>
    <rPh sb="42" eb="43">
      <t>ヒ</t>
    </rPh>
    <rPh sb="44" eb="45">
      <t>オ</t>
    </rPh>
    <rPh sb="52" eb="54">
      <t>タイサク</t>
    </rPh>
    <rPh sb="55" eb="57">
      <t>ジッシ</t>
    </rPh>
    <phoneticPr fontId="6"/>
  </si>
  <si>
    <t>スマートデバイスの運用</t>
    <rPh sb="9" eb="11">
      <t>ウンヨウ</t>
    </rPh>
    <phoneticPr fontId="6"/>
  </si>
  <si>
    <t xml:space="preserve">スマートデバイスを貸与する場合は、MDM（Mobile Device Management）システムを導入すること
導入するMDMは以下の機能を有すること
・位置特定
・端末ロック
・リモートワイプ
・使用アプリ制限
・不要アプリ削除
</t>
    <rPh sb="51" eb="53">
      <t>ドウニュウ</t>
    </rPh>
    <rPh sb="58" eb="60">
      <t>ドウニュウ</t>
    </rPh>
    <rPh sb="66" eb="68">
      <t>イカ</t>
    </rPh>
    <rPh sb="69" eb="71">
      <t>キノウ</t>
    </rPh>
    <rPh sb="72" eb="73">
      <t>ユウ</t>
    </rPh>
    <rPh sb="79" eb="81">
      <t>イチ</t>
    </rPh>
    <rPh sb="81" eb="83">
      <t>トクテイ</t>
    </rPh>
    <rPh sb="85" eb="87">
      <t>タンマツ</t>
    </rPh>
    <rPh sb="101" eb="103">
      <t>シヨウ</t>
    </rPh>
    <rPh sb="106" eb="108">
      <t>セイゲン</t>
    </rPh>
    <rPh sb="110" eb="112">
      <t>フヨウ</t>
    </rPh>
    <rPh sb="115" eb="117">
      <t>サクジョ</t>
    </rPh>
    <phoneticPr fontId="6"/>
  </si>
  <si>
    <t>故障・バグ</t>
    <rPh sb="0" eb="2">
      <t>コショウ</t>
    </rPh>
    <phoneticPr fontId="6"/>
  </si>
  <si>
    <t xml:space="preserve">ソフトウェアの不具合により、情報システムが利用できなくなる
</t>
    <rPh sb="7" eb="10">
      <t>フグアイ</t>
    </rPh>
    <phoneticPr fontId="6"/>
  </si>
  <si>
    <t>情報システムの機能の確認</t>
    <rPh sb="0" eb="2">
      <t>ジョウホウ</t>
    </rPh>
    <rPh sb="7" eb="9">
      <t>キノウ</t>
    </rPh>
    <rPh sb="10" eb="12">
      <t>カクニン</t>
    </rPh>
    <phoneticPr fontId="6"/>
  </si>
  <si>
    <t xml:space="preserve">情報システムの受け入れ（ユーザー受入テスト、リリースなど）手順を定めること
</t>
    <rPh sb="0" eb="2">
      <t>ジョウホウ</t>
    </rPh>
    <rPh sb="7" eb="8">
      <t>ウ</t>
    </rPh>
    <rPh sb="9" eb="10">
      <t>イ</t>
    </rPh>
    <rPh sb="16" eb="18">
      <t>ウケイレ</t>
    </rPh>
    <rPh sb="29" eb="31">
      <t>テジュン</t>
    </rPh>
    <rPh sb="32" eb="33">
      <t>サダ</t>
    </rPh>
    <phoneticPr fontId="6"/>
  </si>
  <si>
    <t xml:space="preserve">ユーザー受入テストを行い、正常系の動作確認だけでなく異常系の確認もできるだけ実施すること
</t>
    <rPh sb="4" eb="6">
      <t>ウケイレ</t>
    </rPh>
    <rPh sb="10" eb="11">
      <t>オコナ</t>
    </rPh>
    <rPh sb="13" eb="15">
      <t>セイジョウ</t>
    </rPh>
    <rPh sb="15" eb="16">
      <t>ケイ</t>
    </rPh>
    <rPh sb="17" eb="19">
      <t>ドウサ</t>
    </rPh>
    <rPh sb="19" eb="21">
      <t>カクニン</t>
    </rPh>
    <rPh sb="26" eb="28">
      <t>イジョウ</t>
    </rPh>
    <rPh sb="28" eb="29">
      <t>ケイ</t>
    </rPh>
    <rPh sb="30" eb="32">
      <t>カクニン</t>
    </rPh>
    <rPh sb="38" eb="40">
      <t>ジッシ</t>
    </rPh>
    <phoneticPr fontId="6"/>
  </si>
  <si>
    <t xml:space="preserve">オープンソースソフトウェア（OSS）の採用を検討する場合、不具合や脆弱性への対応がなされていることを確認すること
</t>
    <rPh sb="19" eb="21">
      <t>サイヨウ</t>
    </rPh>
    <rPh sb="22" eb="24">
      <t>ケントウ</t>
    </rPh>
    <rPh sb="26" eb="28">
      <t>バアイ</t>
    </rPh>
    <rPh sb="29" eb="32">
      <t>フグアイ</t>
    </rPh>
    <rPh sb="33" eb="36">
      <t>ゼイジャクセイ</t>
    </rPh>
    <rPh sb="38" eb="40">
      <t>タイオウ</t>
    </rPh>
    <rPh sb="50" eb="52">
      <t>カクニン</t>
    </rPh>
    <phoneticPr fontId="6"/>
  </si>
  <si>
    <t xml:space="preserve">他システムや外部との連携がある場合は、以下のような事項を取り決めること
・連携、データ授受の方法
・テスト方法
・トラブル時の連絡体制　など
</t>
    <rPh sb="0" eb="1">
      <t>タ</t>
    </rPh>
    <rPh sb="10" eb="12">
      <t>レンケイ</t>
    </rPh>
    <rPh sb="15" eb="17">
      <t>バアイ</t>
    </rPh>
    <rPh sb="19" eb="21">
      <t>イカ</t>
    </rPh>
    <rPh sb="25" eb="27">
      <t>ジコウ</t>
    </rPh>
    <rPh sb="28" eb="29">
      <t>ト</t>
    </rPh>
    <rPh sb="30" eb="31">
      <t>キ</t>
    </rPh>
    <rPh sb="37" eb="39">
      <t>レンケイ</t>
    </rPh>
    <rPh sb="46" eb="48">
      <t>ホウホウ</t>
    </rPh>
    <rPh sb="53" eb="55">
      <t>ホウホウ</t>
    </rPh>
    <rPh sb="61" eb="62">
      <t>ジ</t>
    </rPh>
    <rPh sb="63" eb="65">
      <t>レンラク</t>
    </rPh>
    <rPh sb="65" eb="67">
      <t>タイセイ</t>
    </rPh>
    <phoneticPr fontId="6"/>
  </si>
  <si>
    <t xml:space="preserve">他システムや外部との連携がある場合は、以下のような機能を実装すること
・送受信フォーマットの検証機能
・データ件数、送受信番号、合計値などの検証機能など
</t>
    <rPh sb="0" eb="1">
      <t>タ</t>
    </rPh>
    <rPh sb="10" eb="12">
      <t>レンケイ</t>
    </rPh>
    <rPh sb="15" eb="17">
      <t>バアイ</t>
    </rPh>
    <rPh sb="19" eb="21">
      <t>イカ</t>
    </rPh>
    <rPh sb="25" eb="27">
      <t>キノウ</t>
    </rPh>
    <rPh sb="28" eb="30">
      <t>ジッソウ</t>
    </rPh>
    <rPh sb="36" eb="39">
      <t>ソウジュシン</t>
    </rPh>
    <rPh sb="46" eb="48">
      <t>ケンショウ</t>
    </rPh>
    <rPh sb="48" eb="50">
      <t>キノウ</t>
    </rPh>
    <rPh sb="55" eb="57">
      <t>ケンスウ</t>
    </rPh>
    <rPh sb="58" eb="61">
      <t>ソウジュシン</t>
    </rPh>
    <rPh sb="61" eb="63">
      <t>バンゴウ</t>
    </rPh>
    <rPh sb="64" eb="67">
      <t>ゴウケイチ</t>
    </rPh>
    <rPh sb="70" eb="72">
      <t>ケンショウ</t>
    </rPh>
    <rPh sb="72" eb="74">
      <t>キノウ</t>
    </rPh>
    <phoneticPr fontId="6"/>
  </si>
  <si>
    <t>ハードウェアやソフトウェアの故障、バグなどにより、情報システムが利用できなくなる</t>
    <phoneticPr fontId="6"/>
  </si>
  <si>
    <t>ハード・ソフトの保守</t>
    <rPh sb="8" eb="10">
      <t>ホシュ</t>
    </rPh>
    <phoneticPr fontId="6"/>
  </si>
  <si>
    <t xml:space="preserve">ハードウェアは合理的範囲内でベンダーとの保守契約を締結すること
</t>
    <phoneticPr fontId="6"/>
  </si>
  <si>
    <t xml:space="preserve">ハードウェア保守、OS・ミドル等のソフトウェア保守とも、作業は申請に基づいて行うこと
</t>
    <phoneticPr fontId="6"/>
  </si>
  <si>
    <t xml:space="preserve">サーバーなどの保守作業時等で装置や媒体を移動させる場合、運用担当者、運用管理者が立会いなどを行うこと
</t>
    <rPh sb="7" eb="9">
      <t>ホシュ</t>
    </rPh>
    <rPh sb="9" eb="11">
      <t>サギョウ</t>
    </rPh>
    <rPh sb="11" eb="12">
      <t>ジ</t>
    </rPh>
    <rPh sb="12" eb="13">
      <t>ナド</t>
    </rPh>
    <rPh sb="14" eb="16">
      <t>ソウチ</t>
    </rPh>
    <rPh sb="17" eb="19">
      <t>バイタイ</t>
    </rPh>
    <rPh sb="20" eb="22">
      <t>イドウ</t>
    </rPh>
    <rPh sb="25" eb="27">
      <t>バアイ</t>
    </rPh>
    <rPh sb="28" eb="30">
      <t>ウンヨウ</t>
    </rPh>
    <rPh sb="30" eb="33">
      <t>タントウシャ</t>
    </rPh>
    <rPh sb="34" eb="36">
      <t>ウンヨウ</t>
    </rPh>
    <rPh sb="36" eb="39">
      <t>カンリシャ</t>
    </rPh>
    <rPh sb="40" eb="42">
      <t>タチア</t>
    </rPh>
    <rPh sb="46" eb="47">
      <t>オコナ</t>
    </rPh>
    <phoneticPr fontId="6"/>
  </si>
  <si>
    <t xml:space="preserve">保守契約は、期間・内容等を定期的に見直すこと
</t>
    <phoneticPr fontId="6"/>
  </si>
  <si>
    <t>上記の１～２により、情報システムが利用できなくなる</t>
    <rPh sb="0" eb="2">
      <t>ジョウキ</t>
    </rPh>
    <rPh sb="10" eb="12">
      <t>ジョウホウ</t>
    </rPh>
    <rPh sb="17" eb="19">
      <t>リヨウ</t>
    </rPh>
    <phoneticPr fontId="6"/>
  </si>
  <si>
    <t>情報システムの監視</t>
    <rPh sb="0" eb="2">
      <t>ジョウホウ</t>
    </rPh>
    <rPh sb="7" eb="9">
      <t>カンシ</t>
    </rPh>
    <phoneticPr fontId="6"/>
  </si>
  <si>
    <t xml:space="preserve">情報システムの監視手続を定めること（運用業務手順書など）
</t>
    <rPh sb="12" eb="13">
      <t>サダ</t>
    </rPh>
    <rPh sb="18" eb="20">
      <t>ウンヨウ</t>
    </rPh>
    <rPh sb="20" eb="22">
      <t>ギョウム</t>
    </rPh>
    <rPh sb="22" eb="24">
      <t>テジュン</t>
    </rPh>
    <rPh sb="24" eb="25">
      <t>ショ</t>
    </rPh>
    <phoneticPr fontId="6"/>
  </si>
  <si>
    <t xml:space="preserve">適切な頻度でネットワーク機器やサーバー等の死活監視を行うこと
</t>
    <rPh sb="0" eb="2">
      <t>テキセツ</t>
    </rPh>
    <rPh sb="3" eb="5">
      <t>ヒンド</t>
    </rPh>
    <rPh sb="12" eb="14">
      <t>キキ</t>
    </rPh>
    <rPh sb="19" eb="20">
      <t>トウ</t>
    </rPh>
    <rPh sb="21" eb="23">
      <t>シカツ</t>
    </rPh>
    <rPh sb="23" eb="25">
      <t>カンシ</t>
    </rPh>
    <phoneticPr fontId="6"/>
  </si>
  <si>
    <t xml:space="preserve">適切な頻度でアプリケーションの死活監視を行うこと
</t>
    <rPh sb="0" eb="2">
      <t>テキセツ</t>
    </rPh>
    <rPh sb="3" eb="5">
      <t>ヒンド</t>
    </rPh>
    <rPh sb="15" eb="17">
      <t>シカツ</t>
    </rPh>
    <rPh sb="17" eb="19">
      <t>カンシ</t>
    </rPh>
    <phoneticPr fontId="6"/>
  </si>
  <si>
    <t xml:space="preserve">現在の処理実績および将来における処理予想を元に危険域のしきい値を設定し、適切な頻度で性能監視を行うこと
</t>
    <rPh sb="23" eb="25">
      <t>キケン</t>
    </rPh>
    <rPh sb="25" eb="26">
      <t>イキ</t>
    </rPh>
    <rPh sb="42" eb="44">
      <t>セイノウ</t>
    </rPh>
    <rPh sb="44" eb="46">
      <t>カンシ</t>
    </rPh>
    <rPh sb="47" eb="48">
      <t>オコナ</t>
    </rPh>
    <phoneticPr fontId="6"/>
  </si>
  <si>
    <t xml:space="preserve">危険域のしきい値を越えた場合の対応手順を定めること
</t>
    <rPh sb="0" eb="2">
      <t>キケン</t>
    </rPh>
    <rPh sb="2" eb="3">
      <t>イキ</t>
    </rPh>
    <rPh sb="7" eb="8">
      <t>チ</t>
    </rPh>
    <rPh sb="9" eb="10">
      <t>コ</t>
    </rPh>
    <rPh sb="12" eb="14">
      <t>バアイ</t>
    </rPh>
    <rPh sb="15" eb="17">
      <t>タイオウ</t>
    </rPh>
    <rPh sb="17" eb="19">
      <t>テジュン</t>
    </rPh>
    <rPh sb="20" eb="21">
      <t>サダ</t>
    </rPh>
    <phoneticPr fontId="6"/>
  </si>
  <si>
    <t xml:space="preserve">監視結果は、定期的に傾向分析すること
</t>
    <rPh sb="0" eb="2">
      <t>カンシ</t>
    </rPh>
    <rPh sb="2" eb="4">
      <t>ケッカ</t>
    </rPh>
    <rPh sb="6" eb="9">
      <t>テイキテキ</t>
    </rPh>
    <rPh sb="10" eb="12">
      <t>ケイコウ</t>
    </rPh>
    <rPh sb="12" eb="14">
      <t>ブンセキ</t>
    </rPh>
    <phoneticPr fontId="6"/>
  </si>
  <si>
    <t xml:space="preserve">システムオーナーは、定期的に監視結果の報告を受け、問題があった場合には是正対策を行うこと
</t>
    <rPh sb="22" eb="23">
      <t>ウケ</t>
    </rPh>
    <rPh sb="25" eb="27">
      <t>モンダイ</t>
    </rPh>
    <rPh sb="31" eb="33">
      <t>バアイ</t>
    </rPh>
    <rPh sb="35" eb="37">
      <t>ゼセイ</t>
    </rPh>
    <rPh sb="37" eb="39">
      <t>タイサク</t>
    </rPh>
    <rPh sb="40" eb="41">
      <t>オコナ</t>
    </rPh>
    <phoneticPr fontId="6"/>
  </si>
  <si>
    <t>システムの故障やバグに関する問合せへ対応</t>
    <rPh sb="5" eb="7">
      <t>コショウ</t>
    </rPh>
    <rPh sb="11" eb="12">
      <t>カン</t>
    </rPh>
    <rPh sb="14" eb="16">
      <t>トイアワ</t>
    </rPh>
    <rPh sb="18" eb="20">
      <t>タイオウ</t>
    </rPh>
    <phoneticPr fontId="6"/>
  </si>
  <si>
    <t xml:space="preserve">システムに関する問合せ一次対応を実施するヘルプデスクを設置すること
</t>
    <phoneticPr fontId="6"/>
  </si>
  <si>
    <t xml:space="preserve">ヘルプデスクでは、問合せへの対応状況の進捗を管理すること
</t>
    <phoneticPr fontId="6"/>
  </si>
  <si>
    <t xml:space="preserve">大量の問合せ、不具合の報告等の異常な事象や、その予兆を発見した場合、速やかに関係部署に報告すること
</t>
    <rPh sb="3" eb="5">
      <t>トイアワ</t>
    </rPh>
    <rPh sb="7" eb="10">
      <t>フグアイ</t>
    </rPh>
    <rPh sb="11" eb="13">
      <t>ホウコク</t>
    </rPh>
    <rPh sb="24" eb="26">
      <t>ヨチョウ</t>
    </rPh>
    <phoneticPr fontId="6"/>
  </si>
  <si>
    <t>障害</t>
    <rPh sb="0" eb="2">
      <t>ショウガイ</t>
    </rPh>
    <phoneticPr fontId="6"/>
  </si>
  <si>
    <t>システム障害で、情報システムが利用できなくなる</t>
    <rPh sb="4" eb="6">
      <t>ショウガイ</t>
    </rPh>
    <phoneticPr fontId="6"/>
  </si>
  <si>
    <t>障害対策</t>
    <rPh sb="0" eb="2">
      <t>ショウガイ</t>
    </rPh>
    <rPh sb="2" eb="4">
      <t>タイサク</t>
    </rPh>
    <phoneticPr fontId="6"/>
  </si>
  <si>
    <t xml:space="preserve">エスカレーションルール含め、障害対応時の手続（障害連絡表、障害回復手順書）を定めること
</t>
    <rPh sb="14" eb="16">
      <t>ショウガイ</t>
    </rPh>
    <rPh sb="16" eb="18">
      <t>タイオウ</t>
    </rPh>
    <rPh sb="18" eb="19">
      <t>ジ</t>
    </rPh>
    <rPh sb="23" eb="25">
      <t>ショウガイ</t>
    </rPh>
    <rPh sb="25" eb="27">
      <t>レンラク</t>
    </rPh>
    <rPh sb="27" eb="28">
      <t>ヒョウ</t>
    </rPh>
    <rPh sb="29" eb="31">
      <t>ショウガイ</t>
    </rPh>
    <rPh sb="31" eb="33">
      <t>カイフク</t>
    </rPh>
    <rPh sb="33" eb="35">
      <t>テジュン</t>
    </rPh>
    <rPh sb="35" eb="36">
      <t>ショ</t>
    </rPh>
    <rPh sb="38" eb="39">
      <t>サダ</t>
    </rPh>
    <phoneticPr fontId="6"/>
  </si>
  <si>
    <t xml:space="preserve">障害による影響を確認し、ルールに従って回復すること
</t>
    <rPh sb="0" eb="2">
      <t>ショウガイ</t>
    </rPh>
    <rPh sb="5" eb="7">
      <t>エイキョウ</t>
    </rPh>
    <rPh sb="8" eb="10">
      <t>カクニン</t>
    </rPh>
    <rPh sb="16" eb="17">
      <t>シタガ</t>
    </rPh>
    <rPh sb="19" eb="21">
      <t>カイフク</t>
    </rPh>
    <phoneticPr fontId="6"/>
  </si>
  <si>
    <t xml:space="preserve">障害が発生した場合は、原因の究明を行い、再発防止策を検討・実施すること
</t>
    <phoneticPr fontId="6"/>
  </si>
  <si>
    <t xml:space="preserve">障害予防および障害対応のために行った全ての作業は記録すること
</t>
  </si>
  <si>
    <t xml:space="preserve">運用担当者に対して、障害対策の教育・訓練を行うこと
</t>
    <rPh sb="6" eb="7">
      <t>タイ</t>
    </rPh>
    <rPh sb="10" eb="12">
      <t>ショウガイ</t>
    </rPh>
    <rPh sb="12" eb="14">
      <t>タイサク</t>
    </rPh>
    <rPh sb="15" eb="17">
      <t>キョウイク</t>
    </rPh>
    <rPh sb="18" eb="20">
      <t>クンレン</t>
    </rPh>
    <rPh sb="21" eb="22">
      <t>オコナ</t>
    </rPh>
    <phoneticPr fontId="6"/>
  </si>
  <si>
    <t>バックアップ</t>
    <phoneticPr fontId="6"/>
  </si>
  <si>
    <t xml:space="preserve">バックアップに関する手続を定めること手続には、以下を含めること
・バックアップ対象（業務データ、ソフトウェア等）
・バックアップおよびリストア手順
・バックアップに使用する媒体の利用、保管、受け渡し、廃棄、再利用等の手順
・重要な業務データ、ソフトウェアの遠隔地保管
</t>
    <rPh sb="39" eb="41">
      <t>タイショウ</t>
    </rPh>
    <rPh sb="42" eb="44">
      <t>ギョウム</t>
    </rPh>
    <rPh sb="54" eb="55">
      <t>ナド</t>
    </rPh>
    <rPh sb="82" eb="84">
      <t>シヨウ</t>
    </rPh>
    <rPh sb="112" eb="114">
      <t>ジュウヨウ</t>
    </rPh>
    <rPh sb="115" eb="117">
      <t>ギョウム</t>
    </rPh>
    <rPh sb="128" eb="131">
      <t>エンカクチ</t>
    </rPh>
    <rPh sb="131" eb="133">
      <t>ホカン</t>
    </rPh>
    <phoneticPr fontId="6"/>
  </si>
  <si>
    <t xml:space="preserve">適切な間隔・方法でデータのバックアップを取得し、必要な世代分保管すること
（例：イメージ・フル・差分・増分等）
</t>
    <rPh sb="3" eb="5">
      <t>カンカク</t>
    </rPh>
    <rPh sb="6" eb="8">
      <t>ホウホウ</t>
    </rPh>
    <rPh sb="20" eb="22">
      <t>シュトク</t>
    </rPh>
    <rPh sb="24" eb="26">
      <t>ヒツヨウ</t>
    </rPh>
    <phoneticPr fontId="6"/>
  </si>
  <si>
    <t xml:space="preserve">バックアップの正常終了を確認すること
</t>
    <phoneticPr fontId="6"/>
  </si>
  <si>
    <t xml:space="preserve">バックアップ媒体は、劣化または紛失、盗難等が発生しないように保管すること
</t>
    <phoneticPr fontId="6"/>
  </si>
  <si>
    <t xml:space="preserve">リストアの訓練を行い、システムに変更があった場合はその方法を再検討すること
</t>
    <rPh sb="8" eb="9">
      <t>オコナ</t>
    </rPh>
    <rPh sb="16" eb="18">
      <t>ヘンコウ</t>
    </rPh>
    <rPh sb="22" eb="24">
      <t>バアイ</t>
    </rPh>
    <rPh sb="27" eb="29">
      <t>ホウホウ</t>
    </rPh>
    <rPh sb="30" eb="33">
      <t>サイケントウ</t>
    </rPh>
    <phoneticPr fontId="6"/>
  </si>
  <si>
    <t>システムの冗長化</t>
    <rPh sb="5" eb="7">
      <t>ジョウチョウ</t>
    </rPh>
    <rPh sb="7" eb="8">
      <t>カ</t>
    </rPh>
    <phoneticPr fontId="6"/>
  </si>
  <si>
    <t xml:space="preserve">情報システムの特性に応じて、システムを二重化・冗長化すること
</t>
    <rPh sb="0" eb="2">
      <t>ジョウホウ</t>
    </rPh>
    <rPh sb="7" eb="9">
      <t>トクセイ</t>
    </rPh>
    <rPh sb="10" eb="11">
      <t>オウ</t>
    </rPh>
    <phoneticPr fontId="6"/>
  </si>
  <si>
    <t>DoS/DDoS対策</t>
    <rPh sb="8" eb="10">
      <t>タイサク</t>
    </rPh>
    <phoneticPr fontId="6"/>
  </si>
  <si>
    <t xml:space="preserve">DoS/DDoS攻撃を検知した場合の対応手順を策定すること
</t>
    <rPh sb="8" eb="10">
      <t>コウゲキ</t>
    </rPh>
    <rPh sb="11" eb="13">
      <t>ケンチ</t>
    </rPh>
    <rPh sb="15" eb="17">
      <t>バアイ</t>
    </rPh>
    <rPh sb="18" eb="20">
      <t>タイオウ</t>
    </rPh>
    <rPh sb="20" eb="22">
      <t>テジュン</t>
    </rPh>
    <rPh sb="23" eb="25">
      <t>サクテイ</t>
    </rPh>
    <phoneticPr fontId="6"/>
  </si>
  <si>
    <t>物理的侵入・災害等</t>
    <rPh sb="0" eb="3">
      <t>ブツリテキ</t>
    </rPh>
    <rPh sb="3" eb="5">
      <t>シンニュウ</t>
    </rPh>
    <rPh sb="6" eb="8">
      <t>サイガイ</t>
    </rPh>
    <rPh sb="8" eb="9">
      <t>トウ</t>
    </rPh>
    <phoneticPr fontId="6"/>
  </si>
  <si>
    <t xml:space="preserve">サーバー等重要機器の設置場所への不正侵入や、災害等により情報システムが破壊される
</t>
    <rPh sb="4" eb="5">
      <t>トウ</t>
    </rPh>
    <rPh sb="5" eb="7">
      <t>ジュウヨウ</t>
    </rPh>
    <rPh sb="7" eb="9">
      <t>キキ</t>
    </rPh>
    <phoneticPr fontId="6"/>
  </si>
  <si>
    <t>サーバー等の設置環境</t>
    <rPh sb="4" eb="5">
      <t>トウ</t>
    </rPh>
    <rPh sb="6" eb="8">
      <t>セッチ</t>
    </rPh>
    <rPh sb="8" eb="10">
      <t>カンキョウ</t>
    </rPh>
    <phoneticPr fontId="6"/>
  </si>
  <si>
    <t>経済産業省の「安全対策基準」に準拠した建物等に設置すること</t>
    <phoneticPr fontId="6"/>
  </si>
  <si>
    <t>保存データの退避</t>
    <rPh sb="0" eb="2">
      <t>ホゾン</t>
    </rPh>
    <rPh sb="6" eb="8">
      <t>タイヒ</t>
    </rPh>
    <phoneticPr fontId="6"/>
  </si>
  <si>
    <t xml:space="preserve">保管データで、重要なものは、遠隔地にも複製を保管すること
</t>
    <rPh sb="0" eb="2">
      <t>ホカン</t>
    </rPh>
    <rPh sb="7" eb="9">
      <t>ジュウヨウ</t>
    </rPh>
    <rPh sb="14" eb="17">
      <t>エンカクチ</t>
    </rPh>
    <rPh sb="19" eb="21">
      <t>フクセイ</t>
    </rPh>
    <rPh sb="22" eb="24">
      <t>ホカン</t>
    </rPh>
    <phoneticPr fontId="6"/>
  </si>
  <si>
    <t>事業継続計画の策定</t>
    <rPh sb="0" eb="2">
      <t>ジギョウ</t>
    </rPh>
    <rPh sb="2" eb="4">
      <t>ケイゾク</t>
    </rPh>
    <rPh sb="4" eb="6">
      <t>ケイカク</t>
    </rPh>
    <rPh sb="7" eb="9">
      <t>サクテイ</t>
    </rPh>
    <phoneticPr fontId="6"/>
  </si>
  <si>
    <t>大規模災害発生時等において最低限必要な情報システムを復旧させるための計画を策定すること</t>
    <rPh sb="0" eb="3">
      <t>ダイキボ</t>
    </rPh>
    <rPh sb="3" eb="5">
      <t>サイガイ</t>
    </rPh>
    <rPh sb="5" eb="7">
      <t>ハッセイ</t>
    </rPh>
    <rPh sb="7" eb="8">
      <t>ジ</t>
    </rPh>
    <rPh sb="8" eb="9">
      <t>トウ</t>
    </rPh>
    <rPh sb="13" eb="16">
      <t>サイテイゲン</t>
    </rPh>
    <rPh sb="16" eb="18">
      <t>ヒツヨウ</t>
    </rPh>
    <rPh sb="19" eb="21">
      <t>ジョウホウ</t>
    </rPh>
    <rPh sb="26" eb="28">
      <t>フッキュウ</t>
    </rPh>
    <rPh sb="34" eb="36">
      <t>ケイカク</t>
    </rPh>
    <rPh sb="37" eb="39">
      <t>サクテイ</t>
    </rPh>
    <phoneticPr fontId="6"/>
  </si>
  <si>
    <t>総合評価</t>
    <rPh sb="0" eb="2">
      <t>ソウゴウ</t>
    </rPh>
    <rPh sb="2" eb="4">
      <t>ヒョウカ</t>
    </rPh>
    <phoneticPr fontId="6"/>
  </si>
  <si>
    <t>日付：</t>
    <phoneticPr fontId="6"/>
  </si>
  <si>
    <t>■チェックシートの脅威項目と評価点</t>
    <phoneticPr fontId="6"/>
  </si>
  <si>
    <t>(全体状況)</t>
    <rPh sb="1" eb="3">
      <t>ゼンタイ</t>
    </rPh>
    <rPh sb="3" eb="5">
      <t>ジョウキョウ</t>
    </rPh>
    <phoneticPr fontId="6"/>
  </si>
  <si>
    <t>脅威対策項目</t>
    <rPh sb="0" eb="2">
      <t>キョウイ</t>
    </rPh>
    <rPh sb="2" eb="4">
      <t>タイサク</t>
    </rPh>
    <rPh sb="4" eb="6">
      <t>コウモク</t>
    </rPh>
    <phoneticPr fontId="6"/>
  </si>
  <si>
    <t>評価点</t>
    <rPh sb="0" eb="2">
      <t>ヒョウカ</t>
    </rPh>
    <rPh sb="2" eb="3">
      <t>テン</t>
    </rPh>
    <phoneticPr fontId="6"/>
  </si>
  <si>
    <t>1章 マルウェア</t>
  </si>
  <si>
    <t>2章 不正アクセス</t>
  </si>
  <si>
    <t>3章 他者攻撃</t>
  </si>
  <si>
    <t>4章 内部者不正</t>
  </si>
  <si>
    <t>5章 ユーザーのミス</t>
  </si>
  <si>
    <t>6章 IT担当者のミス</t>
  </si>
  <si>
    <t>7章 不適切な廃棄</t>
  </si>
  <si>
    <t>8章 窃盗・置き忘れ</t>
  </si>
  <si>
    <t>9章 故障・バグ</t>
  </si>
  <si>
    <t>10章 障害</t>
  </si>
  <si>
    <t>11章 物理的侵入・災害等</t>
  </si>
  <si>
    <t>■対策状況 (全体の傾向)</t>
    <rPh sb="1" eb="3">
      <t>タイサク</t>
    </rPh>
    <rPh sb="3" eb="5">
      <t>ジョウキョウ</t>
    </rPh>
    <rPh sb="7" eb="9">
      <t>ゼンタイ</t>
    </rPh>
    <phoneticPr fontId="6"/>
  </si>
  <si>
    <t>■レビュアーコメント</t>
    <phoneticPr fontId="6"/>
  </si>
  <si>
    <t xml:space="preserve">
※チェックシート結果の評価内容を元に社内の管理者、責任者と内部レビューを実施し、
レビュー実施時の指摘事項や今後の対策方針などをここに記載してください。</t>
  </si>
  <si>
    <t>1章 マルウエア</t>
    <phoneticPr fontId="6"/>
  </si>
  <si>
    <t>マルウエア対策分類</t>
    <rPh sb="5" eb="7">
      <t>タイサク</t>
    </rPh>
    <rPh sb="7" eb="9">
      <t>ブンルイ</t>
    </rPh>
    <phoneticPr fontId="6"/>
  </si>
  <si>
    <r>
      <t>①PC運用(</t>
    </r>
    <r>
      <rPr>
        <sz val="8"/>
        <rFont val="メイリオ"/>
        <family val="3"/>
        <charset val="128"/>
      </rPr>
      <t>管理者権限、資産管理ソフト、パッチ</t>
    </r>
    <r>
      <rPr>
        <sz val="9"/>
        <rFont val="メイリオ"/>
        <family val="3"/>
        <charset val="128"/>
      </rPr>
      <t>)</t>
    </r>
    <rPh sb="6" eb="9">
      <t>カンリシャ</t>
    </rPh>
    <rPh sb="9" eb="11">
      <t>ケンゲン</t>
    </rPh>
    <rPh sb="12" eb="14">
      <t>シサン</t>
    </rPh>
    <rPh sb="14" eb="16">
      <t>カンリ</t>
    </rPh>
    <phoneticPr fontId="6"/>
  </si>
  <si>
    <t>②ウイルス対策ソフトの運用(PC)</t>
    <phoneticPr fontId="6"/>
  </si>
  <si>
    <t>③サーバー運用</t>
    <phoneticPr fontId="6"/>
  </si>
  <si>
    <t>④ウイルス対策ソフトの運用(サーバ)</t>
    <phoneticPr fontId="6"/>
  </si>
  <si>
    <t>⑤標的型攻撃対策システムの運用</t>
    <phoneticPr fontId="6"/>
  </si>
  <si>
    <t>⑥Webプロキシサーバーの運用</t>
    <phoneticPr fontId="6"/>
  </si>
  <si>
    <r>
      <t>⑦PC運用(</t>
    </r>
    <r>
      <rPr>
        <sz val="8"/>
        <rFont val="メイリオ"/>
        <family val="3"/>
        <charset val="128"/>
      </rPr>
      <t>管理者権限、オンラインバンキング端末</t>
    </r>
    <r>
      <rPr>
        <sz val="9"/>
        <rFont val="メイリオ"/>
        <family val="3"/>
        <charset val="128"/>
      </rPr>
      <t>)</t>
    </r>
    <rPh sb="6" eb="9">
      <t>カンリシャ</t>
    </rPh>
    <rPh sb="9" eb="11">
      <t>ケンゲン</t>
    </rPh>
    <rPh sb="22" eb="24">
      <t>タンマツ</t>
    </rPh>
    <phoneticPr fontId="6"/>
  </si>
  <si>
    <t>⑧システム管理用PCの運用</t>
    <phoneticPr fontId="6"/>
  </si>
  <si>
    <t>⑨マルウェア感染時の対応</t>
    <phoneticPr fontId="6"/>
  </si>
  <si>
    <t>⑩マルウェア教育・訓練</t>
    <phoneticPr fontId="6"/>
  </si>
  <si>
    <t>2章 不正アクセス</t>
    <phoneticPr fontId="6"/>
  </si>
  <si>
    <t>不正アクセス対策分類</t>
    <rPh sb="0" eb="2">
      <t>フセイ</t>
    </rPh>
    <rPh sb="6" eb="8">
      <t>タイサク</t>
    </rPh>
    <phoneticPr fontId="6"/>
  </si>
  <si>
    <t>①IPSの運用</t>
    <phoneticPr fontId="6"/>
  </si>
  <si>
    <t>②WAFの運用</t>
    <phoneticPr fontId="6"/>
  </si>
  <si>
    <t>③ネットワーク分割</t>
    <phoneticPr fontId="6"/>
  </si>
  <si>
    <t>④アカウント管理</t>
    <phoneticPr fontId="6"/>
  </si>
  <si>
    <t>⑤アクセス権限の管理</t>
    <phoneticPr fontId="6"/>
  </si>
  <si>
    <t>⑥ログ管理</t>
    <phoneticPr fontId="6"/>
  </si>
  <si>
    <t>⑦しくみの対策</t>
    <phoneticPr fontId="6"/>
  </si>
  <si>
    <t>⑧IDやパスワードによるなりすまし対策</t>
    <phoneticPr fontId="6"/>
  </si>
  <si>
    <t>⑨ログオン／ログオフの管理</t>
    <phoneticPr fontId="6"/>
  </si>
  <si>
    <t>⑩資産管理</t>
    <phoneticPr fontId="6"/>
  </si>
  <si>
    <t>⑪盗聴対策</t>
    <phoneticPr fontId="6"/>
  </si>
  <si>
    <t>⑫脆弱性管理</t>
    <phoneticPr fontId="6"/>
  </si>
  <si>
    <t>⑬構成管理・変更管理</t>
    <phoneticPr fontId="6"/>
  </si>
  <si>
    <t>⑭リモート回線接続対策</t>
    <phoneticPr fontId="6"/>
  </si>
  <si>
    <t>⑮外部への不正通信対策</t>
    <phoneticPr fontId="6"/>
  </si>
  <si>
    <t>3章 他社攻撃</t>
    <phoneticPr fontId="6"/>
  </si>
  <si>
    <t>他社攻撃対策分類</t>
    <rPh sb="0" eb="2">
      <t>タシャ</t>
    </rPh>
    <rPh sb="2" eb="4">
      <t>コウゲキ</t>
    </rPh>
    <rPh sb="4" eb="6">
      <t>タイサク</t>
    </rPh>
    <phoneticPr fontId="6"/>
  </si>
  <si>
    <t>①対応体制構築</t>
    <phoneticPr fontId="6"/>
  </si>
  <si>
    <t>②信頼性の高いECサイトの運用</t>
    <phoneticPr fontId="6"/>
  </si>
  <si>
    <t>③メールサーバーの保護</t>
    <phoneticPr fontId="6"/>
  </si>
  <si>
    <t>④なりすまし防止</t>
    <phoneticPr fontId="6"/>
  </si>
  <si>
    <t>4章 内部不正</t>
    <phoneticPr fontId="6"/>
  </si>
  <si>
    <t>内部不正対策分類</t>
    <rPh sb="0" eb="2">
      <t>ナイブ</t>
    </rPh>
    <rPh sb="2" eb="4">
      <t>フセイ</t>
    </rPh>
    <rPh sb="4" eb="6">
      <t>タイサク</t>
    </rPh>
    <phoneticPr fontId="6"/>
  </si>
  <si>
    <t>①開発担当者と運用担当者の役割分担</t>
    <phoneticPr fontId="6"/>
  </si>
  <si>
    <t>②開発業務管理</t>
    <phoneticPr fontId="6"/>
  </si>
  <si>
    <t>③運用業務管理</t>
    <phoneticPr fontId="6"/>
  </si>
  <si>
    <t>④利用の制限</t>
    <phoneticPr fontId="6"/>
  </si>
  <si>
    <t>⑤端末の保護</t>
    <phoneticPr fontId="6"/>
  </si>
  <si>
    <t>⑥ログ管理</t>
    <rPh sb="3" eb="5">
      <t>カンリ</t>
    </rPh>
    <phoneticPr fontId="6"/>
  </si>
  <si>
    <t>5章 ユーザのミス</t>
    <phoneticPr fontId="6"/>
  </si>
  <si>
    <t>ユーザミス対策分類</t>
    <rPh sb="5" eb="7">
      <t>タイサク</t>
    </rPh>
    <phoneticPr fontId="6"/>
  </si>
  <si>
    <t>①ユーザーマニュアル</t>
    <phoneticPr fontId="6"/>
  </si>
  <si>
    <t>②ユーザー教育</t>
    <phoneticPr fontId="6"/>
  </si>
  <si>
    <t>③業務内容に関する問合せへの対応</t>
    <phoneticPr fontId="6"/>
  </si>
  <si>
    <t>④情報システムの工夫</t>
    <phoneticPr fontId="6"/>
  </si>
  <si>
    <t>6章 IT担当者のミス</t>
    <phoneticPr fontId="6"/>
  </si>
  <si>
    <t>IT担当者ミス対策分類</t>
    <rPh sb="2" eb="5">
      <t>タントウシャ</t>
    </rPh>
    <rPh sb="7" eb="9">
      <t>タイサク</t>
    </rPh>
    <phoneticPr fontId="6"/>
  </si>
  <si>
    <t>①運用マニュアル</t>
    <phoneticPr fontId="6"/>
  </si>
  <si>
    <t>②運用管理業務</t>
    <phoneticPr fontId="6"/>
  </si>
  <si>
    <t>③運用担当者教育</t>
    <phoneticPr fontId="6"/>
  </si>
  <si>
    <t>④運用の自動化</t>
    <phoneticPr fontId="6"/>
  </si>
  <si>
    <t>⑤保守手続</t>
    <phoneticPr fontId="6"/>
  </si>
  <si>
    <t>⑥テスト手続</t>
    <phoneticPr fontId="6"/>
  </si>
  <si>
    <t>7章 不適切な廃棄</t>
    <phoneticPr fontId="6"/>
  </si>
  <si>
    <t>不適切な廃棄対策分類</t>
    <rPh sb="6" eb="8">
      <t>タイサク</t>
    </rPh>
    <phoneticPr fontId="6"/>
  </si>
  <si>
    <t>①媒体の処分ルール策定</t>
    <phoneticPr fontId="6"/>
  </si>
  <si>
    <t>②破棄対象の特定</t>
    <phoneticPr fontId="6"/>
  </si>
  <si>
    <t>③媒体の処分の実施</t>
    <phoneticPr fontId="6"/>
  </si>
  <si>
    <t>④媒体処分業者</t>
    <phoneticPr fontId="6"/>
  </si>
  <si>
    <t>8章 窃盗・置き忘れ</t>
    <phoneticPr fontId="6"/>
  </si>
  <si>
    <t>窃盗・置き忘れ対策分類</t>
    <rPh sb="7" eb="9">
      <t>タイサク</t>
    </rPh>
    <phoneticPr fontId="6"/>
  </si>
  <si>
    <t>①持出PCの運用　手続を整備</t>
    <phoneticPr fontId="6"/>
  </si>
  <si>
    <t>①持出PCの運用　盗難・紛失時のリスク対策</t>
    <rPh sb="19" eb="21">
      <t>タイサク</t>
    </rPh>
    <phoneticPr fontId="6"/>
  </si>
  <si>
    <t>②スマートデバイスの運用</t>
    <phoneticPr fontId="6"/>
  </si>
  <si>
    <t>9章 故障・バグ</t>
    <phoneticPr fontId="6"/>
  </si>
  <si>
    <t>故障・バグ対策分類</t>
    <rPh sb="0" eb="2">
      <t>コショウ</t>
    </rPh>
    <rPh sb="5" eb="7">
      <t>タイサク</t>
    </rPh>
    <phoneticPr fontId="6"/>
  </si>
  <si>
    <t>①情報システムの機能の確認</t>
    <phoneticPr fontId="6"/>
  </si>
  <si>
    <t>②ハード・ソフトの保守</t>
    <phoneticPr fontId="6"/>
  </si>
  <si>
    <t>③情報システムの監視</t>
    <phoneticPr fontId="6"/>
  </si>
  <si>
    <t>②システムの故障やバグに関する問合せへ対応</t>
    <phoneticPr fontId="6"/>
  </si>
  <si>
    <t>10章 障害</t>
    <phoneticPr fontId="6"/>
  </si>
  <si>
    <t>障害対策分類</t>
    <rPh sb="0" eb="2">
      <t>ショウガイ</t>
    </rPh>
    <rPh sb="2" eb="4">
      <t>タイサク</t>
    </rPh>
    <phoneticPr fontId="6"/>
  </si>
  <si>
    <t>11章 物理的侵入・災害</t>
    <phoneticPr fontId="6"/>
  </si>
  <si>
    <t>物理的侵入・災害対策分類</t>
    <rPh sb="8" eb="10">
      <t>タイサク</t>
    </rPh>
    <phoneticPr fontId="6"/>
  </si>
  <si>
    <t>①サーバー等の設置環境</t>
    <phoneticPr fontId="6"/>
  </si>
  <si>
    <t>②保存データの退避</t>
    <phoneticPr fontId="6"/>
  </si>
  <si>
    <t>③事業継続計画の策定</t>
    <phoneticPr fontId="6"/>
  </si>
  <si>
    <t>基本施策状況</t>
    <rPh sb="0" eb="2">
      <t>キホン</t>
    </rPh>
    <rPh sb="2" eb="4">
      <t>シサク</t>
    </rPh>
    <rPh sb="4" eb="6">
      <t>ジョウキョウ</t>
    </rPh>
    <phoneticPr fontId="6"/>
  </si>
  <si>
    <t>■基本施策項目と評価点</t>
    <rPh sb="1" eb="3">
      <t>キホン</t>
    </rPh>
    <rPh sb="3" eb="5">
      <t>シサク</t>
    </rPh>
    <rPh sb="5" eb="7">
      <t>コウモク</t>
    </rPh>
    <rPh sb="8" eb="10">
      <t>ヒョウカ</t>
    </rPh>
    <rPh sb="10" eb="11">
      <t>テン</t>
    </rPh>
    <phoneticPr fontId="6"/>
  </si>
  <si>
    <t>No.</t>
    <phoneticPr fontId="6"/>
  </si>
  <si>
    <t>基本施策項目</t>
  </si>
  <si>
    <t>資産管理</t>
    <phoneticPr fontId="6"/>
  </si>
  <si>
    <t>パッチ適用</t>
    <phoneticPr fontId="6"/>
  </si>
  <si>
    <t>ウイルス対策</t>
    <phoneticPr fontId="6"/>
  </si>
  <si>
    <t>外部記憶媒体管理</t>
  </si>
  <si>
    <t>バックアップ</t>
  </si>
  <si>
    <t>ファイアーウォール</t>
  </si>
  <si>
    <t>ネットワーク構成図</t>
  </si>
  <si>
    <t>脆弱性診断</t>
  </si>
  <si>
    <t>アカウント管理</t>
  </si>
  <si>
    <t>多要素認証</t>
  </si>
  <si>
    <t>教育</t>
  </si>
  <si>
    <t>ログ管理</t>
    <phoneticPr fontId="6"/>
  </si>
  <si>
    <t>※基本施策項目の「保険」と「CMS」はITセキュリティ基準別紙チェックシートに該当する項目無し</t>
    <rPh sb="1" eb="3">
      <t>キホン</t>
    </rPh>
    <rPh sb="3" eb="5">
      <t>シサク</t>
    </rPh>
    <rPh sb="5" eb="7">
      <t>コウモク</t>
    </rPh>
    <rPh sb="9" eb="11">
      <t>ホケン</t>
    </rPh>
    <rPh sb="39" eb="41">
      <t>ガイトウ</t>
    </rPh>
    <rPh sb="43" eb="45">
      <t>コウモク</t>
    </rPh>
    <rPh sb="45" eb="46">
      <t>ナ</t>
    </rPh>
    <phoneticPr fontId="6"/>
  </si>
  <si>
    <t>■基本施策のチェックシート対応項目</t>
  </si>
  <si>
    <t>基本施策項目</t>
    <rPh sb="0" eb="2">
      <t>キホン</t>
    </rPh>
    <rPh sb="2" eb="4">
      <t>シサク</t>
    </rPh>
    <rPh sb="4" eb="6">
      <t>コウモク</t>
    </rPh>
    <phoneticPr fontId="6"/>
  </si>
  <si>
    <t>チェックシート項目</t>
    <rPh sb="7" eb="9">
      <t>コウモク</t>
    </rPh>
    <phoneticPr fontId="6"/>
  </si>
  <si>
    <t>項目</t>
    <phoneticPr fontId="6"/>
  </si>
  <si>
    <t>対象</t>
  </si>
  <si>
    <t>番号</t>
    <rPh sb="0" eb="2">
      <t>バンゴウ</t>
    </rPh>
    <phoneticPr fontId="1"/>
  </si>
  <si>
    <t>点数</t>
    <rPh sb="0" eb="2">
      <t>テンスウ</t>
    </rPh>
    <phoneticPr fontId="6"/>
  </si>
  <si>
    <t>1-1</t>
    <phoneticPr fontId="6"/>
  </si>
  <si>
    <t>サーバ、PC</t>
  </si>
  <si>
    <t>8-1</t>
    <phoneticPr fontId="6"/>
  </si>
  <si>
    <t>情報システム</t>
    <rPh sb="0" eb="2">
      <t>ジョウホウ</t>
    </rPh>
    <phoneticPr fontId="6"/>
  </si>
  <si>
    <t>12-8</t>
    <phoneticPr fontId="6"/>
  </si>
  <si>
    <t>サーバ</t>
    <phoneticPr fontId="6"/>
  </si>
  <si>
    <t>1-2</t>
    <phoneticPr fontId="6"/>
  </si>
  <si>
    <t>9-1</t>
  </si>
  <si>
    <t>12-9</t>
    <phoneticPr fontId="6"/>
  </si>
  <si>
    <t>1-3</t>
    <phoneticPr fontId="6"/>
  </si>
  <si>
    <t>9-2</t>
  </si>
  <si>
    <t>12-10</t>
    <phoneticPr fontId="6"/>
  </si>
  <si>
    <t>1-4</t>
    <phoneticPr fontId="6"/>
  </si>
  <si>
    <t>9-3</t>
  </si>
  <si>
    <t>12-11</t>
    <phoneticPr fontId="6"/>
  </si>
  <si>
    <t>1-5</t>
    <phoneticPr fontId="6"/>
  </si>
  <si>
    <t>9-4</t>
  </si>
  <si>
    <t>12-12</t>
    <phoneticPr fontId="6"/>
  </si>
  <si>
    <t>1-6</t>
    <phoneticPr fontId="6"/>
  </si>
  <si>
    <t>9-5</t>
  </si>
  <si>
    <t>12-13</t>
    <phoneticPr fontId="6"/>
  </si>
  <si>
    <t>1-7</t>
    <phoneticPr fontId="6"/>
  </si>
  <si>
    <t>9-6</t>
  </si>
  <si>
    <t>12-14</t>
    <phoneticPr fontId="6"/>
  </si>
  <si>
    <t>2-1</t>
    <phoneticPr fontId="6"/>
  </si>
  <si>
    <t>9-7</t>
  </si>
  <si>
    <t>12-15</t>
    <phoneticPr fontId="6"/>
  </si>
  <si>
    <t>2-2</t>
    <phoneticPr fontId="6"/>
  </si>
  <si>
    <t>9-8</t>
  </si>
  <si>
    <t>2-3</t>
    <phoneticPr fontId="6"/>
  </si>
  <si>
    <t>9-9</t>
  </si>
  <si>
    <t>2-4</t>
    <phoneticPr fontId="6"/>
  </si>
  <si>
    <t>9-10</t>
  </si>
  <si>
    <t>2-5</t>
    <phoneticPr fontId="6"/>
  </si>
  <si>
    <t>9-11</t>
  </si>
  <si>
    <t>3-1</t>
    <phoneticPr fontId="6"/>
  </si>
  <si>
    <t>9-12</t>
  </si>
  <si>
    <t>3-2</t>
    <phoneticPr fontId="6"/>
  </si>
  <si>
    <t>9-13</t>
  </si>
  <si>
    <t>3-3</t>
    <phoneticPr fontId="6"/>
  </si>
  <si>
    <t>9-14</t>
  </si>
  <si>
    <t>3-4</t>
    <phoneticPr fontId="6"/>
  </si>
  <si>
    <t>9-15</t>
  </si>
  <si>
    <t>3-5</t>
    <phoneticPr fontId="6"/>
  </si>
  <si>
    <t>9-16</t>
  </si>
  <si>
    <t>3-6</t>
    <phoneticPr fontId="6"/>
  </si>
  <si>
    <t>9-17</t>
  </si>
  <si>
    <t>3-7</t>
    <phoneticPr fontId="6"/>
  </si>
  <si>
    <t>9-18</t>
  </si>
  <si>
    <t>3-8</t>
    <phoneticPr fontId="6"/>
  </si>
  <si>
    <t>10-1</t>
    <phoneticPr fontId="6"/>
  </si>
  <si>
    <t>各種クラウドサービス公開Webサーバ</t>
    <phoneticPr fontId="26"/>
  </si>
  <si>
    <t>4-1</t>
    <phoneticPr fontId="6"/>
  </si>
  <si>
    <t>10-2</t>
    <phoneticPr fontId="6"/>
  </si>
  <si>
    <t>公開Webサーバ</t>
    <phoneticPr fontId="26"/>
  </si>
  <si>
    <t>4-2</t>
    <phoneticPr fontId="6"/>
  </si>
  <si>
    <t>10-3</t>
    <phoneticPr fontId="6"/>
  </si>
  <si>
    <t>サーバ、PC</t>
    <phoneticPr fontId="26"/>
  </si>
  <si>
    <t>4-3</t>
    <phoneticPr fontId="6"/>
  </si>
  <si>
    <t>11-1</t>
    <phoneticPr fontId="6"/>
  </si>
  <si>
    <t>ユーザ・担当者</t>
  </si>
  <si>
    <t>5-1</t>
    <phoneticPr fontId="6"/>
  </si>
  <si>
    <t>サーバ</t>
  </si>
  <si>
    <t>11-2</t>
    <phoneticPr fontId="6"/>
  </si>
  <si>
    <t>5-2</t>
    <phoneticPr fontId="6"/>
  </si>
  <si>
    <t>11-3</t>
    <phoneticPr fontId="6"/>
  </si>
  <si>
    <t>5-3</t>
    <phoneticPr fontId="6"/>
  </si>
  <si>
    <t>11-4</t>
    <phoneticPr fontId="6"/>
  </si>
  <si>
    <t>5-4</t>
    <phoneticPr fontId="6"/>
  </si>
  <si>
    <t>11-5</t>
    <phoneticPr fontId="6"/>
  </si>
  <si>
    <t>5-5</t>
    <phoneticPr fontId="6"/>
  </si>
  <si>
    <t>11-6</t>
    <phoneticPr fontId="6"/>
  </si>
  <si>
    <t>6-1</t>
    <phoneticPr fontId="6"/>
  </si>
  <si>
    <t>ネットワーク</t>
    <phoneticPr fontId="26"/>
  </si>
  <si>
    <t>11-7</t>
    <phoneticPr fontId="6"/>
  </si>
  <si>
    <t>6-2</t>
    <phoneticPr fontId="6"/>
  </si>
  <si>
    <t>12-1</t>
    <phoneticPr fontId="6"/>
  </si>
  <si>
    <t>FW</t>
  </si>
  <si>
    <t>6-3</t>
    <phoneticPr fontId="6"/>
  </si>
  <si>
    <t>12-2</t>
    <phoneticPr fontId="6"/>
  </si>
  <si>
    <t>6-4</t>
    <phoneticPr fontId="6"/>
  </si>
  <si>
    <t>12-3</t>
    <phoneticPr fontId="6"/>
  </si>
  <si>
    <t>7-1</t>
    <phoneticPr fontId="6"/>
  </si>
  <si>
    <t>ネットワーク</t>
  </si>
  <si>
    <t>12-4</t>
    <phoneticPr fontId="6"/>
  </si>
  <si>
    <t>7-2</t>
    <phoneticPr fontId="6"/>
  </si>
  <si>
    <t>12-5</t>
    <phoneticPr fontId="6"/>
  </si>
  <si>
    <t>7-3</t>
    <phoneticPr fontId="6"/>
  </si>
  <si>
    <t>12-6</t>
    <phoneticPr fontId="6"/>
  </si>
  <si>
    <t>7-4</t>
    <phoneticPr fontId="6"/>
  </si>
  <si>
    <t>12-7</t>
    <phoneticPr fontId="6"/>
  </si>
  <si>
    <t>レーダーチャート(総合評価)設定</t>
    <rPh sb="14" eb="16">
      <t>セッテイ</t>
    </rPh>
    <phoneticPr fontId="6"/>
  </si>
  <si>
    <t>レーダーチャート(基本施策)設定</t>
    <rPh sb="14" eb="16">
      <t>セッテイ</t>
    </rPh>
    <phoneticPr fontId="6"/>
  </si>
  <si>
    <t>設定値</t>
    <rPh sb="0" eb="2">
      <t>セッテイ</t>
    </rPh>
    <rPh sb="2" eb="3">
      <t>チ</t>
    </rPh>
    <phoneticPr fontId="6"/>
  </si>
  <si>
    <t>■基本施策項目と評価点</t>
    <phoneticPr fontId="6"/>
  </si>
  <si>
    <t>設定値</t>
    <phoneticPr fontId="6"/>
  </si>
  <si>
    <t>期待値</t>
    <rPh sb="0" eb="3">
      <t>キタイチ</t>
    </rPh>
    <phoneticPr fontId="6"/>
  </si>
  <si>
    <t>基本施策項目</t>
    <phoneticPr fontId="6"/>
  </si>
  <si>
    <t>資産管理</t>
  </si>
  <si>
    <t>パッチ適用</t>
  </si>
  <si>
    <t>ウイルス対策</t>
  </si>
  <si>
    <t>ログ管理</t>
  </si>
  <si>
    <t>■1章 マルウエア</t>
    <phoneticPr fontId="6"/>
  </si>
  <si>
    <t>チェックシート評価表</t>
    <rPh sb="7" eb="9">
      <t>ヒョウカ</t>
    </rPh>
    <rPh sb="9" eb="10">
      <t>ヒョウ</t>
    </rPh>
    <phoneticPr fontId="6"/>
  </si>
  <si>
    <t>脅威項目</t>
    <rPh sb="0" eb="2">
      <t>キョウイ</t>
    </rPh>
    <rPh sb="2" eb="4">
      <t>コウモク</t>
    </rPh>
    <phoneticPr fontId="6"/>
  </si>
  <si>
    <t>対策分類</t>
    <rPh sb="0" eb="2">
      <t>タイサク</t>
    </rPh>
    <rPh sb="2" eb="4">
      <t>ブンルイ</t>
    </rPh>
    <phoneticPr fontId="6"/>
  </si>
  <si>
    <t>区分</t>
    <rPh sb="0" eb="2">
      <t>クブン</t>
    </rPh>
    <phoneticPr fontId="6"/>
  </si>
  <si>
    <t>ヒアリング項目番号</t>
    <rPh sb="5" eb="7">
      <t>コウモク</t>
    </rPh>
    <rPh sb="7" eb="9">
      <t>バンゴウ</t>
    </rPh>
    <phoneticPr fontId="6"/>
  </si>
  <si>
    <t>現状点数化</t>
    <rPh sb="0" eb="2">
      <t>ゲンジョウ</t>
    </rPh>
    <rPh sb="2" eb="5">
      <t>テンスウカ</t>
    </rPh>
    <phoneticPr fontId="6"/>
  </si>
  <si>
    <t>今後点数化</t>
    <rPh sb="0" eb="2">
      <t>コンゴ</t>
    </rPh>
    <rPh sb="2" eb="4">
      <t>テンスウ</t>
    </rPh>
    <rPh sb="4" eb="5">
      <t>カ</t>
    </rPh>
    <phoneticPr fontId="6"/>
  </si>
  <si>
    <t>1章</t>
    <rPh sb="1" eb="2">
      <t>ショウ</t>
    </rPh>
    <phoneticPr fontId="6"/>
  </si>
  <si>
    <t>マルウェア</t>
  </si>
  <si>
    <t>データをやり取りする様々な経路から、PCにマルウェアが取り込まれる</t>
  </si>
  <si>
    <t>PC運用</t>
  </si>
  <si>
    <t>OA</t>
    <phoneticPr fontId="6"/>
  </si>
  <si>
    <t>共通</t>
    <rPh sb="0" eb="2">
      <t>キョウツウ</t>
    </rPh>
    <phoneticPr fontId="6"/>
  </si>
  <si>
    <t>データをやり取りする様々な経路から、サーバーにマルウェアが取り込まれる</t>
  </si>
  <si>
    <t>サーバー運用</t>
  </si>
  <si>
    <t>今日</t>
    <rPh sb="0" eb="2">
      <t>キョウ</t>
    </rPh>
    <phoneticPr fontId="6"/>
  </si>
  <si>
    <t>ウイルス対策ソフトの運用（サーバー)</t>
  </si>
  <si>
    <t>標的型攻撃によりマルウェアを送り込まれる</t>
  </si>
  <si>
    <t>標的型攻撃対策システムの運用</t>
  </si>
  <si>
    <t>Webプロキシサーバーの運用</t>
  </si>
  <si>
    <t>システム管理用PCの運用</t>
  </si>
  <si>
    <t>情シス</t>
    <rPh sb="0" eb="1">
      <t>ジョウ</t>
    </rPh>
    <phoneticPr fontId="6"/>
  </si>
  <si>
    <t>マルウェアに感染、発症してしまう</t>
  </si>
  <si>
    <t>マルウェア感染時の対応</t>
  </si>
  <si>
    <t>マルウェア教育・訓練</t>
  </si>
  <si>
    <t>2章</t>
    <phoneticPr fontId="6"/>
  </si>
  <si>
    <t>不正アクセス</t>
    <phoneticPr fontId="6"/>
  </si>
  <si>
    <t>ネットワークを通じて情報システムに不正アクセスされる</t>
  </si>
  <si>
    <t>IPSの運用</t>
  </si>
  <si>
    <t>WAFの運用</t>
  </si>
  <si>
    <t>ネットワーク分割</t>
  </si>
  <si>
    <t>アクセス権限の管理</t>
  </si>
  <si>
    <t>共通</t>
    <phoneticPr fontId="6"/>
  </si>
  <si>
    <t>しくみの対策</t>
  </si>
  <si>
    <t>アカウントを奪取され、なりすまされる</t>
  </si>
  <si>
    <t>IDやパスワードによるなりすまし対策</t>
  </si>
  <si>
    <t>ログオン／ログオフの管理</t>
  </si>
  <si>
    <t>ネットワーク上でデータを盗聴（傍受）される</t>
  </si>
  <si>
    <t>盗聴対策</t>
  </si>
  <si>
    <t>脆弱性を利用され攻撃される</t>
  </si>
  <si>
    <t>脆弱性管理</t>
  </si>
  <si>
    <t>構成管理・変更管理</t>
  </si>
  <si>
    <t>リモート接続経路から不正にアクセスされる</t>
  </si>
  <si>
    <t>リモート回線接続対策</t>
    <phoneticPr fontId="6"/>
  </si>
  <si>
    <t>マルウェアから外部に通信を行われる</t>
  </si>
  <si>
    <t>外部への不正通信対策</t>
    <phoneticPr fontId="6"/>
  </si>
  <si>
    <t>3章</t>
    <phoneticPr fontId="6"/>
  </si>
  <si>
    <t>他者攻撃</t>
  </si>
  <si>
    <t>システムを乗っ取られ、第三者を攻撃してしまう</t>
  </si>
  <si>
    <t>対応体制構築</t>
  </si>
  <si>
    <t>JTBブランドのフィッシングサイトを構築される</t>
  </si>
  <si>
    <t>信頼性の高いECサイトの運用</t>
  </si>
  <si>
    <t>JTBドメインを詐称したスパムメールや標的型メールを送信される</t>
  </si>
  <si>
    <t>メールサーバーの保護</t>
  </si>
  <si>
    <t>なりすまし防止</t>
  </si>
  <si>
    <t>4章</t>
    <phoneticPr fontId="6"/>
  </si>
  <si>
    <t>内部者不正</t>
  </si>
  <si>
    <t>情報システムの使用において権限逸脱が発生する</t>
  </si>
  <si>
    <t>開発業務管理</t>
    <phoneticPr fontId="6"/>
  </si>
  <si>
    <t>運用担当者が情報システムを不正に利用したり、利用できなくする</t>
  </si>
  <si>
    <t>運用業務管理</t>
    <phoneticPr fontId="6"/>
  </si>
  <si>
    <t>ユーザーが情報システムを利用して不正を働く</t>
  </si>
  <si>
    <t>利用の制限</t>
    <phoneticPr fontId="6"/>
  </si>
  <si>
    <t>情報システムが不正に使用される</t>
  </si>
  <si>
    <t>端末の保護</t>
    <phoneticPr fontId="6"/>
  </si>
  <si>
    <t>5章</t>
    <phoneticPr fontId="6"/>
  </si>
  <si>
    <t>ユーザーのミス</t>
  </si>
  <si>
    <t>ユーザーのミスにより、情報システムが利用できなくなる</t>
    <phoneticPr fontId="6"/>
  </si>
  <si>
    <t>ユーザー教育</t>
    <phoneticPr fontId="6"/>
  </si>
  <si>
    <t>業務内容に関する問合せへの対応</t>
    <phoneticPr fontId="6"/>
  </si>
  <si>
    <t>情報システムの工夫</t>
    <phoneticPr fontId="6"/>
  </si>
  <si>
    <t>6章</t>
    <phoneticPr fontId="6"/>
  </si>
  <si>
    <t>IT担当者のミス</t>
    <phoneticPr fontId="6"/>
  </si>
  <si>
    <t>運用担当者のミスにより、情報システムが利用できなくなる</t>
    <phoneticPr fontId="6"/>
  </si>
  <si>
    <t>運用マニュアル</t>
    <phoneticPr fontId="6"/>
  </si>
  <si>
    <t>運用管理業務</t>
    <phoneticPr fontId="6"/>
  </si>
  <si>
    <t>運用担当者教育</t>
    <phoneticPr fontId="6"/>
  </si>
  <si>
    <t>運用の自動化</t>
    <phoneticPr fontId="6"/>
  </si>
  <si>
    <t>運用担当者のミスによりデータが漏えいする</t>
  </si>
  <si>
    <t>保守手続</t>
    <phoneticPr fontId="6"/>
  </si>
  <si>
    <t>開発担当者のミスによりデータが漏えいする</t>
  </si>
  <si>
    <t>7章</t>
    <phoneticPr fontId="6"/>
  </si>
  <si>
    <t>不適切な廃棄</t>
    <phoneticPr fontId="6"/>
  </si>
  <si>
    <t>媒体の処分ルール策定</t>
    <phoneticPr fontId="6"/>
  </si>
  <si>
    <t>破棄対象の特定</t>
    <phoneticPr fontId="6"/>
  </si>
  <si>
    <t>媒体の処分の実施</t>
    <phoneticPr fontId="6"/>
  </si>
  <si>
    <t>媒体処分業者</t>
    <phoneticPr fontId="6"/>
  </si>
  <si>
    <t>8章</t>
    <phoneticPr fontId="6"/>
  </si>
  <si>
    <t>窃盗・置き忘れ</t>
    <phoneticPr fontId="6"/>
  </si>
  <si>
    <t>持出PCの運用</t>
  </si>
  <si>
    <t>スマートデバイスの運用</t>
    <phoneticPr fontId="6"/>
  </si>
  <si>
    <t>9章</t>
    <phoneticPr fontId="6"/>
  </si>
  <si>
    <t>故障・バグ</t>
  </si>
  <si>
    <t>ソフトウェアの不具合により、情報システムが利用できなくなる</t>
  </si>
  <si>
    <t>情報システムの機能の確認</t>
    <phoneticPr fontId="6"/>
  </si>
  <si>
    <t>ハードウェアやソフトウェアの故障、バグなどにより、情報システムが利用できなくなる</t>
  </si>
  <si>
    <t>ハード・ソフトの保守</t>
    <phoneticPr fontId="6"/>
  </si>
  <si>
    <t>上記の１～２により、情報システムが利用できなくなる</t>
  </si>
  <si>
    <t>情報システムの監視</t>
  </si>
  <si>
    <t>システムの故障やバグに関する問合せへ対応</t>
  </si>
  <si>
    <t>10章</t>
    <phoneticPr fontId="6"/>
  </si>
  <si>
    <t>障害</t>
  </si>
  <si>
    <t>システム障害で、情報システムが利用できなくなる</t>
    <phoneticPr fontId="6"/>
  </si>
  <si>
    <t>障害対策</t>
  </si>
  <si>
    <t>システムの冗長化</t>
  </si>
  <si>
    <t>DoS/DDoS対策</t>
  </si>
  <si>
    <t>11章</t>
    <phoneticPr fontId="6"/>
  </si>
  <si>
    <t>物理的侵入・災害等</t>
    <phoneticPr fontId="6"/>
  </si>
  <si>
    <t>サーバー等重要機器の設置場所への不正侵入や、災害等により情報システムが破壊される</t>
    <phoneticPr fontId="6"/>
  </si>
  <si>
    <t>サーバー等の設置環境</t>
  </si>
  <si>
    <t>保存データの退避</t>
  </si>
  <si>
    <t>事業継続計画の策定</t>
  </si>
  <si>
    <t>基本施策</t>
    <rPh sb="0" eb="2">
      <t>キホン</t>
    </rPh>
    <rPh sb="2" eb="4">
      <t>シサク</t>
    </rPh>
    <phoneticPr fontId="6"/>
  </si>
  <si>
    <t>PC</t>
    <phoneticPr fontId="6"/>
  </si>
  <si>
    <t>4-4</t>
    <phoneticPr fontId="6"/>
  </si>
  <si>
    <t>①資産管理</t>
    <phoneticPr fontId="6"/>
  </si>
  <si>
    <t>②パッチ適用</t>
    <phoneticPr fontId="6"/>
  </si>
  <si>
    <t>③ウイルス対策</t>
    <phoneticPr fontId="6"/>
  </si>
  <si>
    <t>④外部記憶媒体管理</t>
    <phoneticPr fontId="6"/>
  </si>
  <si>
    <t>⑤バックアップ</t>
    <phoneticPr fontId="6"/>
  </si>
  <si>
    <t>⑥ファイアウォール</t>
    <phoneticPr fontId="6"/>
  </si>
  <si>
    <t>⑦ネットワーク構成図</t>
    <phoneticPr fontId="6"/>
  </si>
  <si>
    <t>⑧脆弱性診断</t>
    <phoneticPr fontId="6"/>
  </si>
  <si>
    <t>⑨アカウント管理</t>
    <phoneticPr fontId="6"/>
  </si>
  <si>
    <t>⑩多要素認証</t>
    <phoneticPr fontId="6"/>
  </si>
  <si>
    <t>⑪教育</t>
    <phoneticPr fontId="6"/>
  </si>
  <si>
    <t>⑫ログ管理</t>
    <phoneticPr fontId="6"/>
  </si>
  <si>
    <t xml:space="preserve">
※各社担当者がレーダーチャート結果内容や評価点を確認し、各社で現状の対策状況を評価してください。また評価した対策状況をコメントとしてここに記載してください。</t>
    <phoneticPr fontId="6"/>
  </si>
  <si>
    <t>PC</t>
  </si>
  <si>
    <t>○</t>
  </si>
  <si>
    <t>×</t>
  </si>
  <si>
    <t>△</t>
  </si>
  <si>
    <t>wadax</t>
    <phoneticPr fontId="6"/>
  </si>
  <si>
    <t>N/A</t>
  </si>
  <si>
    <t>研究所</t>
    <rPh sb="0" eb="3">
      <t>ケンキュウジョ</t>
    </rPh>
    <phoneticPr fontId="6"/>
  </si>
  <si>
    <t>研究所</t>
    <rPh sb="0" eb="3">
      <t>k</t>
    </rPh>
    <phoneticPr fontId="6"/>
  </si>
  <si>
    <t>研究所</t>
    <rPh sb="0" eb="3">
      <t>ケンキュウ</t>
    </rPh>
    <phoneticPr fontId="6"/>
  </si>
  <si>
    <t>研究所</t>
    <rPh sb="0" eb="3">
      <t>ケ</t>
    </rPh>
    <phoneticPr fontId="6"/>
  </si>
  <si>
    <t>研究所</t>
    <rPh sb="0" eb="3">
      <t>ケン</t>
    </rPh>
    <phoneticPr fontId="6"/>
  </si>
  <si>
    <t>研究所</t>
    <rPh sb="0" eb="3">
      <t>ケンキュ</t>
    </rPh>
    <phoneticPr fontId="6"/>
  </si>
  <si>
    <t>研究所</t>
    <rPh sb="0" eb="3">
      <t>ケンキュジョ</t>
    </rPh>
    <phoneticPr fontId="6"/>
  </si>
  <si>
    <t>wordpress</t>
    <phoneticPr fontId="6"/>
  </si>
  <si>
    <t>ECサイトは構築しない</t>
    <rPh sb="6" eb="8">
      <t>コウチク</t>
    </rPh>
    <phoneticPr fontId="6"/>
  </si>
  <si>
    <t>メールサーバーは使用しない</t>
    <rPh sb="8" eb="10">
      <t>シヨウ</t>
    </rPh>
    <phoneticPr fontId="6"/>
  </si>
  <si>
    <t>個人データは扱わない</t>
    <rPh sb="0" eb="2">
      <t>コジン</t>
    </rPh>
    <rPh sb="6" eb="7">
      <t>アツカ</t>
    </rPh>
    <phoneticPr fontId="6"/>
  </si>
  <si>
    <t>wordpress?</t>
    <phoneticPr fontId="6"/>
  </si>
  <si>
    <t>wordpress研究所</t>
    <rPh sb="9" eb="12">
      <t>ケンキュウ</t>
    </rPh>
    <phoneticPr fontId="6"/>
  </si>
  <si>
    <t>外部システムとの連携なし</t>
    <rPh sb="0" eb="2">
      <t>ガイブ</t>
    </rPh>
    <rPh sb="8" eb="10">
      <t>レンケイ</t>
    </rPh>
    <phoneticPr fontId="6"/>
  </si>
  <si>
    <t>株式会社　社会保険研究所</t>
    <rPh sb="5" eb="9">
      <t>シャカイホケン</t>
    </rPh>
    <rPh sb="9" eb="12">
      <t>ケンキュウジョ</t>
    </rPh>
    <phoneticPr fontId="6"/>
  </si>
  <si>
    <t>JTB健康保険組合様　WEBサイト</t>
    <rPh sb="3" eb="9">
      <t>ケンコウホケンクミアイ</t>
    </rPh>
    <rPh sb="9" eb="10">
      <t>サマ</t>
    </rPh>
    <phoneticPr fontId="6"/>
  </si>
  <si>
    <t>2020 年 2 月14 日（金）</t>
    <rPh sb="15" eb="16">
      <t>キン</t>
    </rPh>
    <phoneticPr fontId="6"/>
  </si>
  <si>
    <t>藤乗寛樹</t>
    <rPh sb="0" eb="2">
      <t>トウジョウ</t>
    </rPh>
    <rPh sb="2" eb="4">
      <t>ヒロキ</t>
    </rPh>
    <phoneticPr fontId="6"/>
  </si>
  <si>
    <t>wadaxに機能あり</t>
    <rPh sb="6" eb="8">
      <t>キノウ</t>
    </rPh>
    <phoneticPr fontId="6"/>
  </si>
  <si>
    <t>wadaxに機能あり</t>
    <phoneticPr fontId="6"/>
  </si>
  <si>
    <t>wadaxに確認だが常識的に定めている？</t>
    <rPh sb="6" eb="8">
      <t>カクニン</t>
    </rPh>
    <rPh sb="10" eb="13">
      <t>ジョウシキテキ</t>
    </rPh>
    <rPh sb="14" eb="15">
      <t>サダ</t>
    </rPh>
    <phoneticPr fontId="6"/>
  </si>
  <si>
    <t>wadaxに確認だが回答してもらえないと思われる</t>
    <rPh sb="6" eb="8">
      <t>カクニン</t>
    </rPh>
    <rPh sb="10" eb="12">
      <t>カイトウ</t>
    </rPh>
    <rPh sb="20" eb="21">
      <t>オモ</t>
    </rPh>
    <phoneticPr fontId="6"/>
  </si>
  <si>
    <t>wadax？</t>
    <phoneticPr fontId="6"/>
  </si>
  <si>
    <t>wordpressにプラグインをいれる</t>
    <phoneticPr fontId="6"/>
  </si>
  <si>
    <t>研究所？</t>
    <rPh sb="0" eb="3">
      <t>ケ</t>
    </rPh>
    <phoneticPr fontId="6"/>
  </si>
  <si>
    <t>サーバー構築は行わない</t>
    <rPh sb="4" eb="6">
      <t>コウチク</t>
    </rPh>
    <rPh sb="7" eb="8">
      <t>オコナ</t>
    </rPh>
    <phoneticPr fontId="6"/>
  </si>
  <si>
    <t>wadaxにWAF等の機能あり</t>
    <rPh sb="9" eb="10">
      <t>トウ</t>
    </rPh>
    <rPh sb="11" eb="13">
      <t>キノウ</t>
    </rPh>
    <phoneticPr fontId="6"/>
  </si>
  <si>
    <t>wadax?</t>
    <phoneticPr fontId="6"/>
  </si>
  <si>
    <t>wadax常識的に定めている？</t>
  </si>
  <si>
    <t>wadax常識的に定めている？</t>
    <rPh sb="5" eb="7">
      <t>ジョウシキ</t>
    </rPh>
    <rPh sb="7" eb="8">
      <t>テキ</t>
    </rPh>
    <rPh sb="9" eb="10">
      <t>サダ</t>
    </rPh>
    <phoneticPr fontId="6"/>
  </si>
  <si>
    <t>研究所とwordpressの担当者</t>
    <rPh sb="0" eb="3">
      <t>ケ</t>
    </rPh>
    <rPh sb="14" eb="17">
      <t>タントウシャ</t>
    </rPh>
    <phoneticPr fontId="6"/>
  </si>
  <si>
    <t>wadaxに確認だが回答してもらえないと考えられる</t>
    <rPh sb="6" eb="8">
      <t>カクニン</t>
    </rPh>
    <rPh sb="10" eb="12">
      <t>カイトウ</t>
    </rPh>
    <rPh sb="20" eb="21">
      <t>カンガ</t>
    </rPh>
    <phoneticPr fontId="6"/>
  </si>
  <si>
    <t>wadaxだが回答してもらえないと思われる</t>
    <rPh sb="7" eb="9">
      <t>カイトウ</t>
    </rPh>
    <rPh sb="17" eb="18">
      <t>オモ</t>
    </rPh>
    <phoneticPr fontId="6"/>
  </si>
  <si>
    <t>研究所？</t>
    <rPh sb="0" eb="3">
      <t>ケンキュウジョ</t>
    </rPh>
    <phoneticPr fontId="6"/>
  </si>
  <si>
    <t>wadaxだが常識的に満たしている？</t>
    <rPh sb="7" eb="10">
      <t>ジョウシキテキ</t>
    </rPh>
    <rPh sb="11" eb="12">
      <t>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</si>
</sst>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Red]\-0.00\ "/>
    <numFmt numFmtId="178" formatCode="0.0_ "/>
    <numFmt numFmtId="179" formatCode="0.0_ ;[Red]\-0.0\ "/>
    <numFmt numFmtId="180" formatCode="yyyy&quot;年&quot;m&quot;月&quot;d&quot;日&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Meiryo UI"/>
      <family val="3"/>
      <charset val="128"/>
    </font>
    <font>
      <sz val="6"/>
      <name val="ＭＳ Ｐゴシック"/>
      <family val="3"/>
      <charset val="128"/>
    </font>
    <font>
      <sz val="8"/>
      <color theme="1"/>
      <name val="Meiryo UI"/>
      <family val="3"/>
      <charset val="128"/>
    </font>
    <font>
      <sz val="11"/>
      <name val="Meiryo UI"/>
      <family val="3"/>
      <charset val="128"/>
    </font>
    <font>
      <sz val="8"/>
      <color theme="4" tint="-0.249977111117893"/>
      <name val="Meiryo UI"/>
      <family val="3"/>
      <charset val="128"/>
    </font>
    <font>
      <sz val="12"/>
      <name val="Osaka"/>
      <family val="3"/>
      <charset val="128"/>
    </font>
    <font>
      <sz val="8"/>
      <color rgb="FF0070C0"/>
      <name val="Meiryo UI"/>
      <family val="3"/>
      <charset val="128"/>
    </font>
    <font>
      <b/>
      <sz val="8"/>
      <name val="Meiryo UI"/>
      <family val="3"/>
      <charset val="128"/>
    </font>
    <font>
      <sz val="11"/>
      <name val="ＭＳ ゴシック"/>
      <family val="3"/>
      <charset val="128"/>
    </font>
    <font>
      <sz val="11"/>
      <color theme="1"/>
      <name val="ＭＳ Ｐゴシック"/>
      <family val="2"/>
      <scheme val="minor"/>
    </font>
    <font>
      <sz val="10"/>
      <color rgb="FF000000"/>
      <name val="Arial"/>
      <family val="2"/>
    </font>
    <font>
      <sz val="11"/>
      <name val="メイリオ"/>
      <family val="3"/>
      <charset val="128"/>
    </font>
    <font>
      <u/>
      <sz val="12"/>
      <name val="メイリオ"/>
      <family val="3"/>
      <charset val="128"/>
    </font>
    <font>
      <b/>
      <sz val="9"/>
      <color theme="0"/>
      <name val="メイリオ"/>
      <family val="3"/>
      <charset val="128"/>
    </font>
    <font>
      <sz val="9"/>
      <name val="メイリオ"/>
      <family val="3"/>
      <charset val="128"/>
    </font>
    <font>
      <sz val="9"/>
      <color rgb="FFFF0000"/>
      <name val="メイリオ"/>
      <family val="3"/>
      <charset val="128"/>
    </font>
    <font>
      <u/>
      <sz val="11"/>
      <name val="メイリオ"/>
      <family val="3"/>
      <charset val="128"/>
    </font>
    <font>
      <sz val="8"/>
      <name val="メイリオ"/>
      <family val="3"/>
      <charset val="128"/>
    </font>
    <font>
      <sz val="6"/>
      <name val="メイリオ"/>
      <family val="3"/>
      <charset val="128"/>
    </font>
    <font>
      <sz val="9"/>
      <color rgb="FFA6A6A6"/>
      <name val="メイリオ"/>
      <family val="3"/>
      <charset val="128"/>
    </font>
    <font>
      <sz val="11"/>
      <color theme="0"/>
      <name val="Meiryo UI"/>
      <family val="3"/>
      <charset val="128"/>
    </font>
    <font>
      <sz val="6"/>
      <name val="Meiryo UI"/>
      <family val="2"/>
      <charset val="128"/>
    </font>
    <font>
      <b/>
      <sz val="8"/>
      <color theme="0"/>
      <name val="メイリオ"/>
      <family val="3"/>
      <charset val="128"/>
    </font>
    <font>
      <sz val="12"/>
      <name val="メイリオ"/>
      <family val="3"/>
      <charset val="128"/>
    </font>
    <font>
      <sz val="8"/>
      <name val="Meiryo UI"/>
      <family val="2"/>
      <charset val="128"/>
    </font>
    <font>
      <sz val="11"/>
      <name val="Meiryo UI"/>
      <family val="2"/>
      <charset val="128"/>
    </font>
  </fonts>
  <fills count="13">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theme="9" tint="0.79998168889431442"/>
        <bgColor indexed="64"/>
      </patternFill>
    </fill>
    <fill>
      <patternFill patternType="solid">
        <fgColor rgb="FFCCFFCC"/>
        <bgColor indexed="64"/>
      </patternFill>
    </fill>
    <fill>
      <patternFill patternType="solid">
        <fgColor rgb="FFE7FFFF"/>
        <bgColor indexed="64"/>
      </patternFill>
    </fill>
    <fill>
      <patternFill patternType="solid">
        <fgColor rgb="FF00B0F0"/>
        <bgColor indexed="64"/>
      </patternFill>
    </fill>
    <fill>
      <patternFill patternType="solid">
        <fgColor rgb="FFFF0000"/>
        <bgColor indexed="64"/>
      </patternFill>
    </fill>
    <fill>
      <patternFill patternType="solid">
        <fgColor rgb="FF0070C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theme="0" tint="-0.14999847407452621"/>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style="medium">
        <color rgb="FFFF0000"/>
      </right>
      <top/>
      <bottom style="thin">
        <color rgb="FFFF0000"/>
      </bottom>
      <diagonal/>
    </border>
    <border>
      <left style="thin">
        <color indexed="64"/>
      </left>
      <right style="thin">
        <color indexed="64"/>
      </right>
      <top style="hair">
        <color rgb="FF000000"/>
      </top>
      <bottom style="hair">
        <color indexed="64"/>
      </bottom>
      <diagonal/>
    </border>
    <border>
      <left style="thin">
        <color indexed="64"/>
      </left>
      <right style="thin">
        <color rgb="FF000000"/>
      </right>
      <top style="thin">
        <color indexed="64"/>
      </top>
      <bottom style="hair">
        <color indexed="64"/>
      </bottom>
      <diagonal/>
    </border>
  </borders>
  <cellStyleXfs count="16">
    <xf numFmtId="0" fontId="0" fillId="0" borderId="0">
      <alignment vertical="center"/>
    </xf>
    <xf numFmtId="0" fontId="4" fillId="0" borderId="0"/>
    <xf numFmtId="0" fontId="10" fillId="0" borderId="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14" fillId="0" borderId="0"/>
    <xf numFmtId="0" fontId="15" fillId="0" borderId="0"/>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74">
    <xf numFmtId="0" fontId="0" fillId="0" borderId="0" xfId="0">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3" fillId="0" borderId="2" xfId="0" applyFont="1" applyBorder="1">
      <alignment vertical="center"/>
    </xf>
    <xf numFmtId="0" fontId="13" fillId="0" borderId="7" xfId="0" applyFont="1" applyBorder="1">
      <alignment vertical="center"/>
    </xf>
    <xf numFmtId="0" fontId="13" fillId="0" borderId="1" xfId="0" applyFont="1" applyBorder="1" applyAlignment="1">
      <alignment horizontal="center" vertical="center"/>
    </xf>
    <xf numFmtId="0" fontId="13" fillId="0" borderId="8" xfId="0" applyFont="1" applyBorder="1" applyAlignment="1">
      <alignment vertical="center" wrapText="1"/>
    </xf>
    <xf numFmtId="0" fontId="13" fillId="0" borderId="7" xfId="0"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lignment vertical="center"/>
    </xf>
    <xf numFmtId="0" fontId="13" fillId="0" borderId="1" xfId="0" applyFont="1" applyFill="1" applyBorder="1" applyAlignment="1">
      <alignment horizontal="center" vertical="center"/>
    </xf>
    <xf numFmtId="0" fontId="13" fillId="0" borderId="8" xfId="0" applyFont="1" applyBorder="1" applyAlignment="1">
      <alignment horizontal="center" vertical="center" wrapText="1"/>
    </xf>
    <xf numFmtId="0" fontId="13" fillId="0" borderId="1" xfId="0" applyFont="1" applyFill="1" applyBorder="1">
      <alignment vertical="center"/>
    </xf>
    <xf numFmtId="0" fontId="13" fillId="0" borderId="1" xfId="0" applyFont="1" applyFill="1" applyBorder="1" applyAlignment="1">
      <alignment vertical="center" wrapText="1"/>
    </xf>
    <xf numFmtId="0" fontId="13" fillId="0" borderId="5" xfId="0" applyFont="1" applyBorder="1" applyAlignment="1">
      <alignment horizontal="right" vertical="center"/>
    </xf>
    <xf numFmtId="0" fontId="13" fillId="0" borderId="11" xfId="0" applyFont="1" applyBorder="1">
      <alignment vertical="center"/>
    </xf>
    <xf numFmtId="176" fontId="13" fillId="0" borderId="4" xfId="0" applyNumberFormat="1" applyFont="1" applyBorder="1">
      <alignment vertical="center"/>
    </xf>
    <xf numFmtId="0" fontId="13" fillId="0" borderId="5" xfId="0" applyFont="1" applyBorder="1">
      <alignment vertical="center"/>
    </xf>
    <xf numFmtId="0" fontId="13" fillId="0" borderId="6" xfId="0" applyFont="1" applyBorder="1" applyAlignment="1">
      <alignment vertical="center" wrapText="1"/>
    </xf>
    <xf numFmtId="177" fontId="13" fillId="0" borderId="4" xfId="0" applyNumberFormat="1" applyFont="1" applyBorder="1" applyAlignment="1">
      <alignment vertical="center" wrapText="1"/>
    </xf>
    <xf numFmtId="0" fontId="13" fillId="0" borderId="11" xfId="0" applyFont="1" applyBorder="1" applyAlignment="1">
      <alignment vertical="center" wrapText="1"/>
    </xf>
    <xf numFmtId="0" fontId="13" fillId="0" borderId="6" xfId="0" applyFont="1" applyBorder="1">
      <alignment vertical="center"/>
    </xf>
    <xf numFmtId="176" fontId="13" fillId="0" borderId="6" xfId="0" applyNumberFormat="1" applyFont="1" applyBorder="1">
      <alignment vertical="center"/>
    </xf>
    <xf numFmtId="0" fontId="13" fillId="0" borderId="6" xfId="0" applyFont="1" applyFill="1" applyBorder="1" applyAlignment="1">
      <alignment horizontal="center" vertical="top" wrapText="1"/>
    </xf>
    <xf numFmtId="0" fontId="13" fillId="0" borderId="6" xfId="0" applyFont="1" applyBorder="1" applyAlignment="1">
      <alignment horizontal="center" vertical="center"/>
    </xf>
    <xf numFmtId="0" fontId="13" fillId="0" borderId="1" xfId="0" applyFont="1" applyBorder="1">
      <alignment vertical="center"/>
    </xf>
    <xf numFmtId="0" fontId="13" fillId="0" borderId="13" xfId="0" applyFont="1" applyBorder="1" applyAlignment="1">
      <alignment horizontal="right" vertical="center"/>
    </xf>
    <xf numFmtId="0" fontId="13" fillId="0" borderId="0"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14" xfId="0" applyFont="1" applyBorder="1" applyAlignment="1">
      <alignment vertical="center" wrapText="1"/>
    </xf>
    <xf numFmtId="177" fontId="13" fillId="0" borderId="12" xfId="0" applyNumberFormat="1" applyFont="1" applyBorder="1" applyAlignment="1">
      <alignment vertical="center" wrapText="1"/>
    </xf>
    <xf numFmtId="0" fontId="13" fillId="0" borderId="0" xfId="0" applyFont="1" applyBorder="1" applyAlignment="1">
      <alignment vertical="center" wrapText="1"/>
    </xf>
    <xf numFmtId="0" fontId="13" fillId="0" borderId="14" xfId="0" applyFont="1" applyBorder="1">
      <alignment vertical="center"/>
    </xf>
    <xf numFmtId="176" fontId="13" fillId="0" borderId="14" xfId="0" applyNumberFormat="1" applyFont="1" applyBorder="1">
      <alignment vertical="center"/>
    </xf>
    <xf numFmtId="0" fontId="13" fillId="0" borderId="21" xfId="0" applyFont="1" applyFill="1" applyBorder="1" applyAlignment="1">
      <alignment horizontal="center" vertical="top" wrapText="1"/>
    </xf>
    <xf numFmtId="0" fontId="13" fillId="0" borderId="17" xfId="0" applyFont="1" applyBorder="1" applyAlignment="1">
      <alignment vertical="center" wrapText="1"/>
    </xf>
    <xf numFmtId="0" fontId="13" fillId="0" borderId="10" xfId="0" applyFont="1" applyBorder="1">
      <alignment vertical="center"/>
    </xf>
    <xf numFmtId="176" fontId="13" fillId="0" borderId="10" xfId="0" applyNumberFormat="1" applyFont="1" applyBorder="1">
      <alignment vertical="center"/>
    </xf>
    <xf numFmtId="0" fontId="13" fillId="0" borderId="22" xfId="0" applyFont="1" applyFill="1" applyBorder="1" applyAlignment="1">
      <alignment horizontal="center" vertical="top" wrapText="1"/>
    </xf>
    <xf numFmtId="0" fontId="13" fillId="0" borderId="3" xfId="0" applyFont="1" applyBorder="1">
      <alignment vertical="center"/>
    </xf>
    <xf numFmtId="0" fontId="13" fillId="0" borderId="10" xfId="0" applyFont="1" applyBorder="1" applyAlignment="1">
      <alignment vertical="center" wrapText="1"/>
    </xf>
    <xf numFmtId="177" fontId="13" fillId="0" borderId="9" xfId="0" applyNumberFormat="1" applyFont="1" applyBorder="1" applyAlignment="1">
      <alignment vertical="center" wrapText="1"/>
    </xf>
    <xf numFmtId="0" fontId="13" fillId="0" borderId="4" xfId="0" applyFont="1" applyBorder="1">
      <alignment vertical="center"/>
    </xf>
    <xf numFmtId="0" fontId="13" fillId="0" borderId="10" xfId="0" applyFont="1" applyFill="1" applyBorder="1" applyAlignment="1">
      <alignment horizontal="center" vertical="top" wrapText="1"/>
    </xf>
    <xf numFmtId="0" fontId="13" fillId="7" borderId="9" xfId="0" applyFont="1" applyFill="1" applyBorder="1">
      <alignment vertical="center"/>
    </xf>
    <xf numFmtId="0" fontId="13" fillId="7" borderId="14" xfId="0" applyFont="1" applyFill="1" applyBorder="1">
      <alignment vertical="center"/>
    </xf>
    <xf numFmtId="0" fontId="13" fillId="7" borderId="12" xfId="0" applyFont="1" applyFill="1" applyBorder="1">
      <alignment vertical="center"/>
    </xf>
    <xf numFmtId="0" fontId="13" fillId="0" borderId="22" xfId="0" applyFont="1" applyBorder="1" applyAlignment="1">
      <alignment horizontal="center" vertical="top" wrapText="1"/>
    </xf>
    <xf numFmtId="0" fontId="13" fillId="0" borderId="21" xfId="0" applyFont="1" applyBorder="1" applyAlignment="1">
      <alignment horizontal="center" vertical="top" wrapText="1"/>
    </xf>
    <xf numFmtId="0" fontId="13" fillId="0" borderId="7" xfId="0" applyFont="1" applyBorder="1" applyAlignment="1">
      <alignment vertical="center" wrapText="1"/>
    </xf>
    <xf numFmtId="176" fontId="13" fillId="0" borderId="8" xfId="0" applyNumberFormat="1" applyFont="1" applyBorder="1">
      <alignment vertical="center"/>
    </xf>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8" borderId="4" xfId="0" applyFont="1" applyFill="1" applyBorder="1">
      <alignment vertical="center"/>
    </xf>
    <xf numFmtId="0" fontId="13" fillId="0" borderId="9" xfId="0" applyFont="1" applyBorder="1">
      <alignment vertical="center"/>
    </xf>
    <xf numFmtId="0" fontId="13" fillId="0" borderId="6" xfId="0" applyFont="1" applyBorder="1" applyAlignment="1">
      <alignment horizontal="center" vertical="top" wrapText="1"/>
    </xf>
    <xf numFmtId="0" fontId="13" fillId="8" borderId="10" xfId="0" applyFont="1" applyFill="1" applyBorder="1">
      <alignment vertical="center"/>
    </xf>
    <xf numFmtId="0" fontId="13" fillId="0" borderId="1" xfId="0" applyFont="1" applyBorder="1" applyAlignment="1">
      <alignment horizontal="center" vertical="top" wrapText="1"/>
    </xf>
    <xf numFmtId="176" fontId="13" fillId="0" borderId="12" xfId="0" applyNumberFormat="1" applyFont="1" applyBorder="1">
      <alignment vertical="center"/>
    </xf>
    <xf numFmtId="0" fontId="13" fillId="0" borderId="25" xfId="0" applyFont="1" applyBorder="1" applyAlignment="1">
      <alignment horizontal="center" vertical="top" wrapText="1"/>
    </xf>
    <xf numFmtId="176" fontId="13" fillId="0" borderId="9" xfId="0" applyNumberFormat="1" applyFont="1" applyBorder="1">
      <alignment vertical="center"/>
    </xf>
    <xf numFmtId="0" fontId="13" fillId="0" borderId="14" xfId="0" applyFont="1" applyBorder="1" applyAlignment="1">
      <alignment horizontal="center" vertical="top" wrapText="1"/>
    </xf>
    <xf numFmtId="0" fontId="13" fillId="0" borderId="13" xfId="0" applyFont="1" applyBorder="1" applyAlignment="1">
      <alignment vertical="center" wrapText="1"/>
    </xf>
    <xf numFmtId="0" fontId="13" fillId="0" borderId="8" xfId="0" applyFont="1" applyBorder="1" applyAlignment="1">
      <alignment horizontal="center" vertical="top" wrapTex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13" fillId="8" borderId="12" xfId="0" applyFont="1" applyFill="1" applyBorder="1">
      <alignment vertical="center"/>
    </xf>
    <xf numFmtId="0" fontId="13" fillId="8" borderId="14" xfId="0" applyFont="1" applyFill="1" applyBorder="1">
      <alignment vertical="center"/>
    </xf>
    <xf numFmtId="177" fontId="13" fillId="0" borderId="1" xfId="0" applyNumberFormat="1" applyFont="1" applyBorder="1" applyAlignment="1">
      <alignment vertical="center" wrapText="1"/>
    </xf>
    <xf numFmtId="0" fontId="13" fillId="0" borderId="17" xfId="0" applyFont="1" applyBorder="1">
      <alignment vertical="center"/>
    </xf>
    <xf numFmtId="0" fontId="13" fillId="0" borderId="3" xfId="0" applyFont="1" applyBorder="1" applyAlignment="1">
      <alignment horizontal="right" vertical="center"/>
    </xf>
    <xf numFmtId="0" fontId="13" fillId="0" borderId="5" xfId="0" applyFont="1" applyFill="1" applyBorder="1">
      <alignment vertical="center"/>
    </xf>
    <xf numFmtId="0" fontId="13" fillId="0" borderId="13" xfId="0" applyFont="1" applyFill="1" applyBorder="1">
      <alignment vertical="center"/>
    </xf>
    <xf numFmtId="0" fontId="13" fillId="0" borderId="3" xfId="0" applyFont="1" applyFill="1" applyBorder="1">
      <alignment vertical="center"/>
    </xf>
    <xf numFmtId="0" fontId="13" fillId="0" borderId="2" xfId="0" applyFont="1" applyFill="1" applyBorder="1">
      <alignment vertical="center"/>
    </xf>
    <xf numFmtId="0" fontId="13" fillId="0" borderId="6" xfId="0" applyFont="1" applyBorder="1" applyAlignment="1">
      <alignment vertical="top" wrapText="1"/>
    </xf>
    <xf numFmtId="177" fontId="13" fillId="0" borderId="4" xfId="0" applyNumberFormat="1" applyFont="1" applyBorder="1" applyAlignment="1">
      <alignment vertical="top" wrapText="1"/>
    </xf>
    <xf numFmtId="0" fontId="13" fillId="0" borderId="5" xfId="0" applyFont="1" applyBorder="1" applyAlignment="1">
      <alignment vertical="top" wrapText="1"/>
    </xf>
    <xf numFmtId="0" fontId="13" fillId="0" borderId="14" xfId="0" applyFont="1" applyBorder="1" applyAlignment="1">
      <alignment vertical="top" wrapText="1"/>
    </xf>
    <xf numFmtId="177" fontId="13" fillId="0" borderId="12" xfId="0" applyNumberFormat="1" applyFont="1" applyBorder="1" applyAlignment="1">
      <alignment vertical="top" wrapText="1"/>
    </xf>
    <xf numFmtId="0" fontId="13" fillId="0" borderId="3" xfId="0" applyFont="1" applyBorder="1" applyAlignment="1">
      <alignment vertical="top" wrapText="1"/>
    </xf>
    <xf numFmtId="0" fontId="13" fillId="0" borderId="0" xfId="0" applyFont="1" applyBorder="1" applyAlignment="1">
      <alignment vertical="top" wrapText="1"/>
    </xf>
    <xf numFmtId="0" fontId="13" fillId="0" borderId="2" xfId="0" applyFont="1" applyBorder="1" applyAlignment="1">
      <alignment vertical="top" wrapText="1"/>
    </xf>
    <xf numFmtId="0" fontId="13" fillId="0" borderId="10" xfId="0" applyFont="1" applyBorder="1" applyAlignment="1">
      <alignment vertical="top" wrapText="1"/>
    </xf>
    <xf numFmtId="177" fontId="13" fillId="0" borderId="9" xfId="0" applyNumberFormat="1" applyFont="1" applyBorder="1" applyAlignment="1">
      <alignment vertical="top" wrapText="1"/>
    </xf>
    <xf numFmtId="0" fontId="13" fillId="0" borderId="17" xfId="0" applyFont="1" applyBorder="1" applyAlignment="1">
      <alignment vertical="top" wrapText="1"/>
    </xf>
    <xf numFmtId="0" fontId="13" fillId="0" borderId="11" xfId="0" applyFont="1" applyBorder="1" applyAlignment="1">
      <alignment vertical="top" wrapText="1"/>
    </xf>
    <xf numFmtId="0" fontId="13" fillId="0" borderId="6" xfId="0" applyFont="1" applyFill="1" applyBorder="1">
      <alignment vertical="center"/>
    </xf>
    <xf numFmtId="176" fontId="13" fillId="0" borderId="6" xfId="0" applyNumberFormat="1" applyFont="1" applyFill="1" applyBorder="1">
      <alignment vertical="center"/>
    </xf>
    <xf numFmtId="0" fontId="13" fillId="0" borderId="14" xfId="0" applyFont="1" applyFill="1" applyBorder="1">
      <alignment vertical="center"/>
    </xf>
    <xf numFmtId="176" fontId="13" fillId="0" borderId="14" xfId="0" applyNumberFormat="1" applyFont="1" applyFill="1" applyBorder="1">
      <alignment vertical="center"/>
    </xf>
    <xf numFmtId="0" fontId="13" fillId="0" borderId="10" xfId="0" applyFont="1" applyFill="1" applyBorder="1">
      <alignment vertical="center"/>
    </xf>
    <xf numFmtId="176" fontId="13" fillId="0" borderId="10" xfId="0" applyNumberFormat="1" applyFont="1" applyFill="1" applyBorder="1">
      <alignment vertical="center"/>
    </xf>
    <xf numFmtId="0" fontId="13" fillId="0" borderId="13" xfId="0" applyFont="1" applyBorder="1" applyAlignment="1">
      <alignment vertical="top" wrapText="1"/>
    </xf>
    <xf numFmtId="0" fontId="13" fillId="0" borderId="1" xfId="0" applyFont="1" applyBorder="1" applyAlignment="1">
      <alignment vertical="center" wrapText="1"/>
    </xf>
    <xf numFmtId="176" fontId="13" fillId="0" borderId="1" xfId="0" applyNumberFormat="1" applyFont="1" applyBorder="1">
      <alignment vertical="center"/>
    </xf>
    <xf numFmtId="49" fontId="13" fillId="0" borderId="1" xfId="0" applyNumberFormat="1" applyFont="1" applyBorder="1" applyAlignment="1">
      <alignment horizontal="center" vertical="center"/>
    </xf>
    <xf numFmtId="0" fontId="17" fillId="0" borderId="0" xfId="0" applyFont="1" applyAlignment="1">
      <alignment vertical="center"/>
    </xf>
    <xf numFmtId="0" fontId="16" fillId="0" borderId="0" xfId="0" applyFont="1">
      <alignment vertical="center"/>
    </xf>
    <xf numFmtId="0" fontId="18" fillId="9" borderId="1" xfId="0" applyFont="1" applyFill="1" applyBorder="1">
      <alignment vertical="center"/>
    </xf>
    <xf numFmtId="0" fontId="19" fillId="0" borderId="1" xfId="0" applyFont="1" applyBorder="1">
      <alignment vertical="center"/>
    </xf>
    <xf numFmtId="0" fontId="20" fillId="0" borderId="1" xfId="0" applyFont="1" applyBorder="1">
      <alignment vertical="center"/>
    </xf>
    <xf numFmtId="0" fontId="0" fillId="0" borderId="0" xfId="0" applyBorder="1">
      <alignment vertical="center"/>
    </xf>
    <xf numFmtId="0" fontId="21" fillId="0" borderId="0" xfId="0" applyFont="1">
      <alignment vertical="center"/>
    </xf>
    <xf numFmtId="0" fontId="21" fillId="0" borderId="0" xfId="0" applyFont="1" applyBorder="1">
      <alignment vertical="center"/>
    </xf>
    <xf numFmtId="0" fontId="8" fillId="0" borderId="0" xfId="0" applyFont="1" applyProtection="1">
      <alignment vertical="center"/>
      <protection locked="0"/>
    </xf>
    <xf numFmtId="0" fontId="8" fillId="0" borderId="0" xfId="0" applyFont="1" applyBorder="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8" fillId="0" borderId="0" xfId="0" applyFont="1" applyFill="1" applyBorder="1" applyProtection="1">
      <alignment vertical="center"/>
      <protection locked="0"/>
    </xf>
    <xf numFmtId="0" fontId="8" fillId="0" borderId="0" xfId="0" applyFont="1" applyFill="1" applyProtection="1">
      <alignment vertical="center"/>
      <protection locked="0"/>
    </xf>
    <xf numFmtId="0" fontId="5" fillId="0" borderId="1" xfId="0" applyFont="1" applyBorder="1" applyAlignment="1" applyProtection="1">
      <alignment horizontal="center" vertical="center"/>
      <protection locked="0"/>
    </xf>
    <xf numFmtId="0" fontId="22" fillId="0" borderId="1" xfId="0" applyFont="1" applyBorder="1" applyAlignment="1">
      <alignment horizontal="center" vertical="center"/>
    </xf>
    <xf numFmtId="178" fontId="22" fillId="0" borderId="1" xfId="0" applyNumberFormat="1" applyFont="1" applyBorder="1">
      <alignment vertical="center"/>
    </xf>
    <xf numFmtId="0" fontId="22" fillId="0" borderId="1" xfId="0" applyFont="1" applyBorder="1">
      <alignment vertical="center"/>
    </xf>
    <xf numFmtId="0" fontId="22"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lignment vertical="center"/>
    </xf>
    <xf numFmtId="0" fontId="0" fillId="0" borderId="0" xfId="0" applyFill="1" applyBorder="1">
      <alignment vertical="center"/>
    </xf>
    <xf numFmtId="0" fontId="22" fillId="0" borderId="0" xfId="0" applyFont="1" applyFill="1" applyBorder="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xf>
    <xf numFmtId="49" fontId="23" fillId="0" borderId="1" xfId="0" applyNumberFormat="1" applyFont="1" applyBorder="1" applyAlignment="1">
      <alignment horizontal="right" vertical="center"/>
    </xf>
    <xf numFmtId="0" fontId="22" fillId="10" borderId="1" xfId="0" applyFont="1" applyFill="1" applyBorder="1">
      <alignment vertical="center"/>
    </xf>
    <xf numFmtId="0" fontId="19" fillId="10" borderId="1" xfId="0" applyFont="1" applyFill="1" applyBorder="1" applyAlignment="1">
      <alignment horizontal="center" vertical="center"/>
    </xf>
    <xf numFmtId="0" fontId="18" fillId="9" borderId="2" xfId="0" applyFont="1" applyFill="1" applyBorder="1">
      <alignment vertical="center"/>
    </xf>
    <xf numFmtId="0" fontId="19" fillId="0" borderId="2" xfId="0" applyFont="1"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9" fillId="10" borderId="2" xfId="0" applyFont="1" applyFill="1" applyBorder="1">
      <alignment vertical="center"/>
    </xf>
    <xf numFmtId="0" fontId="22" fillId="0" borderId="9" xfId="0" applyFont="1" applyBorder="1" applyAlignment="1">
      <alignment horizontal="center" vertical="center"/>
    </xf>
    <xf numFmtId="0" fontId="22" fillId="0" borderId="18" xfId="0" applyFont="1" applyBorder="1">
      <alignment vertical="center"/>
    </xf>
    <xf numFmtId="0" fontId="22" fillId="0" borderId="18" xfId="0" applyFont="1" applyBorder="1" applyAlignment="1">
      <alignment horizontal="center" vertical="center"/>
    </xf>
    <xf numFmtId="0" fontId="22" fillId="0" borderId="16" xfId="0" applyFont="1" applyBorder="1">
      <alignment vertical="center"/>
    </xf>
    <xf numFmtId="0" fontId="22" fillId="0" borderId="16" xfId="0" applyFont="1" applyBorder="1" applyAlignment="1">
      <alignment horizontal="center" vertical="center"/>
    </xf>
    <xf numFmtId="0" fontId="22" fillId="0" borderId="15" xfId="0" applyFont="1" applyBorder="1" applyAlignment="1">
      <alignment vertical="center" wrapText="1"/>
    </xf>
    <xf numFmtId="0" fontId="22" fillId="0" borderId="15" xfId="0" applyFont="1" applyBorder="1" applyAlignment="1">
      <alignment horizontal="center" vertical="center"/>
    </xf>
    <xf numFmtId="0" fontId="22" fillId="0" borderId="15" xfId="0" applyFont="1" applyBorder="1">
      <alignment vertical="center"/>
    </xf>
    <xf numFmtId="0" fontId="22" fillId="0" borderId="19" xfId="0" applyFont="1" applyBorder="1" applyAlignment="1">
      <alignment vertical="center" wrapText="1"/>
    </xf>
    <xf numFmtId="0" fontId="22" fillId="0" borderId="19" xfId="0" applyFont="1" applyBorder="1" applyAlignment="1">
      <alignment horizontal="center" vertical="center"/>
    </xf>
    <xf numFmtId="0" fontId="22" fillId="0" borderId="19" xfId="0" applyFont="1" applyBorder="1">
      <alignment vertical="center"/>
    </xf>
    <xf numFmtId="0" fontId="22" fillId="0" borderId="4" xfId="0" applyFont="1" applyBorder="1" applyAlignment="1">
      <alignment vertical="center" wrapText="1"/>
    </xf>
    <xf numFmtId="0" fontId="23" fillId="0" borderId="18" xfId="0" applyFont="1" applyBorder="1" applyAlignment="1">
      <alignment vertical="center"/>
    </xf>
    <xf numFmtId="0" fontId="22" fillId="0" borderId="9" xfId="0" applyFont="1" applyBorder="1" applyAlignment="1">
      <alignment vertical="center" wrapText="1"/>
    </xf>
    <xf numFmtId="0" fontId="22" fillId="0" borderId="16" xfId="0" applyFont="1" applyBorder="1" applyAlignment="1">
      <alignment vertical="center"/>
    </xf>
    <xf numFmtId="0" fontId="22" fillId="0" borderId="18" xfId="0" applyFont="1" applyFill="1" applyBorder="1" applyAlignment="1">
      <alignment horizontal="center" vertical="center"/>
    </xf>
    <xf numFmtId="0" fontId="22" fillId="0" borderId="18" xfId="0" applyFont="1" applyBorder="1" applyAlignment="1">
      <alignment vertical="center" wrapText="1"/>
    </xf>
    <xf numFmtId="0" fontId="22" fillId="0" borderId="16" xfId="0" applyFont="1" applyBorder="1" applyAlignment="1">
      <alignment vertical="center" wrapText="1"/>
    </xf>
    <xf numFmtId="0" fontId="22" fillId="0" borderId="16" xfId="0" applyFont="1" applyFill="1" applyBorder="1" applyAlignment="1">
      <alignment horizontal="center" vertical="center"/>
    </xf>
    <xf numFmtId="0" fontId="19" fillId="0" borderId="0" xfId="0" applyFont="1">
      <alignment vertical="center"/>
    </xf>
    <xf numFmtId="0" fontId="22" fillId="0" borderId="4" xfId="0" applyFont="1" applyBorder="1">
      <alignment vertical="center"/>
    </xf>
    <xf numFmtId="0" fontId="22" fillId="0" borderId="12" xfId="0" applyFont="1" applyBorder="1">
      <alignment vertical="center"/>
    </xf>
    <xf numFmtId="0" fontId="22" fillId="0" borderId="9" xfId="0" applyFont="1" applyBorder="1">
      <alignment vertical="center"/>
    </xf>
    <xf numFmtId="14" fontId="5" fillId="0" borderId="1" xfId="0" applyNumberFormat="1"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2" xfId="0" applyFont="1" applyBorder="1" applyAlignment="1">
      <alignment horizontal="center" vertical="center"/>
    </xf>
    <xf numFmtId="180" fontId="19" fillId="0" borderId="0" xfId="0" applyNumberFormat="1" applyFont="1" applyAlignment="1">
      <alignment vertical="center"/>
    </xf>
    <xf numFmtId="0" fontId="22" fillId="0" borderId="12"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40" xfId="0" applyFont="1" applyBorder="1" applyAlignment="1">
      <alignment horizontal="center" vertical="center"/>
    </xf>
    <xf numFmtId="0" fontId="22" fillId="0" borderId="40" xfId="0" applyFont="1" applyBorder="1">
      <alignment vertical="center"/>
    </xf>
    <xf numFmtId="49" fontId="23" fillId="0" borderId="4" xfId="0" applyNumberFormat="1" applyFont="1" applyBorder="1" applyAlignment="1">
      <alignment horizontal="right" vertical="center"/>
    </xf>
    <xf numFmtId="49" fontId="23" fillId="0" borderId="9" xfId="0" applyNumberFormat="1" applyFont="1" applyBorder="1" applyAlignment="1">
      <alignment horizontal="right" vertical="center"/>
    </xf>
    <xf numFmtId="49" fontId="23" fillId="0" borderId="16" xfId="0" applyNumberFormat="1" applyFont="1" applyBorder="1" applyAlignment="1">
      <alignment horizontal="right" vertical="center"/>
    </xf>
    <xf numFmtId="0" fontId="22" fillId="10" borderId="1" xfId="0" applyFont="1" applyFill="1" applyBorder="1" applyAlignment="1">
      <alignment horizontal="center" vertical="center"/>
    </xf>
    <xf numFmtId="0" fontId="29" fillId="0" borderId="0" xfId="0" applyFont="1" applyAlignment="1" applyProtection="1">
      <alignment vertical="top"/>
      <protection locked="0"/>
    </xf>
    <xf numFmtId="0" fontId="29" fillId="0" borderId="1" xfId="0" applyFont="1" applyBorder="1" applyAlignment="1" applyProtection="1">
      <alignment horizontal="left" vertical="top" wrapText="1"/>
      <protection locked="0"/>
    </xf>
    <xf numFmtId="0" fontId="29" fillId="2" borderId="1" xfId="0" applyFont="1" applyFill="1" applyBorder="1" applyAlignment="1" applyProtection="1">
      <alignment vertical="top" textRotation="255" shrinkToFit="1"/>
      <protection locked="0"/>
    </xf>
    <xf numFmtId="0" fontId="29" fillId="2" borderId="1" xfId="0" applyFont="1" applyFill="1" applyBorder="1" applyAlignment="1" applyProtection="1">
      <alignment vertical="top" textRotation="255" wrapText="1" shrinkToFit="1"/>
      <protection locked="0"/>
    </xf>
    <xf numFmtId="49" fontId="23" fillId="0" borderId="12" xfId="0" applyNumberFormat="1" applyFont="1" applyBorder="1" applyAlignment="1">
      <alignment horizontal="right" vertical="center"/>
    </xf>
    <xf numFmtId="0" fontId="22" fillId="0" borderId="12" xfId="0" applyFont="1" applyBorder="1" applyAlignment="1">
      <alignment vertical="center" wrapText="1"/>
    </xf>
    <xf numFmtId="0" fontId="29" fillId="0" borderId="1" xfId="0" applyFont="1" applyBorder="1" applyAlignment="1" applyProtection="1">
      <alignment horizontal="center" vertical="top" wrapText="1"/>
      <protection locked="0"/>
    </xf>
    <xf numFmtId="0" fontId="17" fillId="0" borderId="0" xfId="0" applyFont="1" applyAlignment="1" applyProtection="1">
      <alignment vertical="center"/>
    </xf>
    <xf numFmtId="0" fontId="19" fillId="0" borderId="0" xfId="0" applyFont="1" applyProtection="1">
      <alignment vertical="center"/>
    </xf>
    <xf numFmtId="0" fontId="16" fillId="0" borderId="0" xfId="0" applyFont="1" applyAlignment="1" applyProtection="1">
      <alignment horizontal="center" vertical="center"/>
    </xf>
    <xf numFmtId="0" fontId="0" fillId="0" borderId="0" xfId="0" applyProtection="1">
      <alignment vertical="center"/>
    </xf>
    <xf numFmtId="0" fontId="16" fillId="0" borderId="0" xfId="0" applyFont="1" applyProtection="1">
      <alignment vertical="center"/>
    </xf>
    <xf numFmtId="0" fontId="18" fillId="9" borderId="1" xfId="0" applyFont="1" applyFill="1" applyBorder="1" applyProtection="1">
      <alignment vertical="center"/>
    </xf>
    <xf numFmtId="0" fontId="18" fillId="9" borderId="1" xfId="0" applyFont="1" applyFill="1" applyBorder="1" applyAlignment="1" applyProtection="1">
      <alignment horizontal="center" vertical="center"/>
    </xf>
    <xf numFmtId="0" fontId="19" fillId="0" borderId="1" xfId="0" applyFont="1" applyBorder="1" applyProtection="1">
      <alignment vertical="center"/>
    </xf>
    <xf numFmtId="178" fontId="19" fillId="0" borderId="1" xfId="0" applyNumberFormat="1" applyFont="1" applyBorder="1" applyProtection="1">
      <alignment vertical="center"/>
    </xf>
    <xf numFmtId="0" fontId="20" fillId="0" borderId="1" xfId="0" applyFont="1" applyBorder="1" applyProtection="1">
      <alignment vertical="center"/>
    </xf>
    <xf numFmtId="0" fontId="16" fillId="0" borderId="0" xfId="0" applyFont="1" applyFill="1" applyBorder="1" applyProtection="1">
      <alignment vertical="center"/>
    </xf>
    <xf numFmtId="0" fontId="0" fillId="0" borderId="26" xfId="0" applyBorder="1" applyProtection="1">
      <alignment vertical="center"/>
    </xf>
    <xf numFmtId="0" fontId="0" fillId="0" borderId="0" xfId="0" applyBorder="1" applyProtection="1">
      <alignment vertical="center"/>
    </xf>
    <xf numFmtId="0" fontId="21" fillId="0" borderId="0" xfId="0" applyFont="1" applyProtection="1">
      <alignment vertical="center"/>
    </xf>
    <xf numFmtId="0" fontId="21" fillId="0" borderId="0" xfId="0" applyFont="1" applyBorder="1" applyProtection="1">
      <alignment vertical="center"/>
    </xf>
    <xf numFmtId="179" fontId="19" fillId="0" borderId="1" xfId="0" applyNumberFormat="1" applyFont="1" applyBorder="1" applyProtection="1">
      <alignment vertical="center"/>
    </xf>
    <xf numFmtId="0" fontId="29" fillId="0" borderId="4" xfId="0" applyFont="1" applyBorder="1" applyAlignment="1" applyProtection="1">
      <alignment horizontal="center" vertical="top" wrapText="1"/>
      <protection locked="0"/>
    </xf>
    <xf numFmtId="0" fontId="29" fillId="0" borderId="19" xfId="0" applyFont="1" applyBorder="1" applyAlignment="1" applyProtection="1">
      <alignment horizontal="center" vertical="top" wrapText="1"/>
      <protection locked="0"/>
    </xf>
    <xf numFmtId="0" fontId="29" fillId="0" borderId="15" xfId="0" applyFont="1" applyBorder="1" applyAlignment="1" applyProtection="1">
      <alignment horizontal="center" vertical="top" wrapText="1"/>
      <protection locked="0"/>
    </xf>
    <xf numFmtId="0" fontId="29" fillId="0" borderId="16" xfId="0" applyFont="1" applyBorder="1" applyAlignment="1" applyProtection="1">
      <alignment horizontal="center" vertical="top" wrapText="1"/>
      <protection locked="0"/>
    </xf>
    <xf numFmtId="0" fontId="29" fillId="0" borderId="9" xfId="0" applyFont="1" applyBorder="1" applyAlignment="1" applyProtection="1">
      <alignment horizontal="center" vertical="top" wrapText="1"/>
      <protection locked="0"/>
    </xf>
    <xf numFmtId="0" fontId="29" fillId="0" borderId="18" xfId="0" applyFont="1" applyBorder="1" applyAlignment="1" applyProtection="1">
      <alignment horizontal="center" vertical="top" wrapText="1"/>
      <protection locked="0"/>
    </xf>
    <xf numFmtId="0" fontId="29" fillId="0" borderId="12" xfId="0" applyFont="1" applyBorder="1" applyAlignment="1" applyProtection="1">
      <alignment horizontal="center" vertical="top" wrapText="1"/>
      <protection locked="0"/>
    </xf>
    <xf numFmtId="0" fontId="5" fillId="2" borderId="1" xfId="0" applyFont="1" applyFill="1" applyBorder="1" applyAlignment="1" applyProtection="1">
      <alignment vertical="center"/>
    </xf>
    <xf numFmtId="0" fontId="5" fillId="3" borderId="0" xfId="0" applyFont="1" applyFill="1" applyAlignment="1" applyProtection="1">
      <alignment horizontal="left" vertical="top"/>
    </xf>
    <xf numFmtId="0" fontId="5" fillId="3" borderId="0" xfId="0" applyFont="1" applyFill="1" applyAlignment="1" applyProtection="1">
      <alignment vertical="top"/>
    </xf>
    <xf numFmtId="0" fontId="5"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8" fillId="3" borderId="0" xfId="0" applyFont="1" applyFill="1" applyProtection="1">
      <alignment vertical="center"/>
    </xf>
    <xf numFmtId="0" fontId="8" fillId="0" borderId="0" xfId="0" applyFont="1" applyProtection="1">
      <alignment vertical="center"/>
    </xf>
    <xf numFmtId="0" fontId="5" fillId="2" borderId="2" xfId="0" applyFont="1" applyFill="1" applyBorder="1" applyAlignment="1" applyProtection="1">
      <alignment vertical="center"/>
    </xf>
    <xf numFmtId="0" fontId="8" fillId="3" borderId="0" xfId="0" applyFont="1" applyFill="1" applyAlignment="1" applyProtection="1">
      <alignment vertical="top"/>
    </xf>
    <xf numFmtId="0" fontId="5" fillId="2" borderId="3" xfId="0" applyFont="1" applyFill="1" applyBorder="1" applyAlignment="1" applyProtection="1">
      <alignment vertical="center"/>
    </xf>
    <xf numFmtId="0" fontId="5" fillId="0" borderId="0" xfId="0" applyFont="1" applyAlignment="1" applyProtection="1">
      <alignment vertical="top"/>
    </xf>
    <xf numFmtId="0" fontId="5" fillId="5" borderId="4" xfId="0" applyFont="1" applyFill="1" applyBorder="1" applyAlignment="1" applyProtection="1">
      <alignment horizontal="center" vertical="center" textRotation="255"/>
    </xf>
    <xf numFmtId="0" fontId="29" fillId="5" borderId="4" xfId="0" applyFont="1" applyFill="1" applyBorder="1" applyAlignment="1" applyProtection="1">
      <alignment horizontal="center" vertical="center" textRotation="255"/>
    </xf>
    <xf numFmtId="0" fontId="8" fillId="5" borderId="4" xfId="0" applyFont="1" applyFill="1" applyBorder="1" applyAlignment="1" applyProtection="1">
      <alignment horizontal="center" vertical="center"/>
    </xf>
    <xf numFmtId="0" fontId="5" fillId="3" borderId="4" xfId="0" applyFont="1" applyFill="1" applyBorder="1" applyAlignment="1" applyProtection="1">
      <alignment horizontal="center" vertical="top" wrapText="1"/>
    </xf>
    <xf numFmtId="0" fontId="5" fillId="3" borderId="4" xfId="1" applyFont="1" applyFill="1" applyBorder="1" applyAlignment="1" applyProtection="1">
      <alignment vertical="top" wrapText="1"/>
    </xf>
    <xf numFmtId="0" fontId="5" fillId="3" borderId="5" xfId="1" applyFont="1" applyFill="1" applyBorder="1" applyAlignment="1" applyProtection="1">
      <alignment vertical="top" wrapText="1"/>
    </xf>
    <xf numFmtId="0" fontId="29" fillId="0" borderId="4" xfId="0" applyFont="1" applyBorder="1" applyAlignment="1" applyProtection="1">
      <alignment horizontal="center" vertical="top" wrapText="1"/>
    </xf>
    <xf numFmtId="0" fontId="5" fillId="3" borderId="6" xfId="1" applyFont="1" applyFill="1" applyBorder="1" applyAlignment="1" applyProtection="1">
      <alignment horizontal="left" vertical="top" wrapText="1"/>
    </xf>
    <xf numFmtId="0" fontId="5" fillId="0" borderId="4" xfId="0" applyFont="1" applyFill="1" applyBorder="1" applyAlignment="1" applyProtection="1">
      <alignment horizontal="center" vertical="top" wrapText="1"/>
    </xf>
    <xf numFmtId="0" fontId="5" fillId="0" borderId="4" xfId="1" applyFont="1" applyFill="1" applyBorder="1" applyAlignment="1" applyProtection="1">
      <alignment horizontal="center" vertical="top" wrapText="1"/>
    </xf>
    <xf numFmtId="0" fontId="29" fillId="0" borderId="4" xfId="0" applyFont="1" applyBorder="1" applyAlignment="1" applyProtection="1">
      <alignment horizontal="left" vertical="top" wrapText="1"/>
    </xf>
    <xf numFmtId="0" fontId="5" fillId="3" borderId="12" xfId="0" applyFont="1" applyFill="1" applyBorder="1" applyAlignment="1" applyProtection="1">
      <alignment horizontal="center" vertical="top" wrapText="1"/>
    </xf>
    <xf numFmtId="0" fontId="5" fillId="3" borderId="12" xfId="1" applyFont="1" applyFill="1" applyBorder="1" applyAlignment="1" applyProtection="1">
      <alignment vertical="top" wrapText="1"/>
    </xf>
    <xf numFmtId="0" fontId="5" fillId="3" borderId="13" xfId="1" applyFont="1" applyFill="1" applyBorder="1" applyAlignment="1" applyProtection="1">
      <alignment vertical="top" wrapText="1"/>
    </xf>
    <xf numFmtId="0" fontId="29" fillId="0" borderId="19" xfId="0" applyFont="1" applyBorder="1" applyAlignment="1" applyProtection="1">
      <alignment horizontal="center" vertical="top" wrapText="1"/>
    </xf>
    <xf numFmtId="0" fontId="5" fillId="3" borderId="14" xfId="1" applyFont="1" applyFill="1" applyBorder="1" applyAlignment="1" applyProtection="1">
      <alignment horizontal="left" vertical="top" wrapText="1"/>
    </xf>
    <xf numFmtId="0" fontId="5" fillId="0" borderId="19" xfId="0" applyFont="1" applyFill="1" applyBorder="1" applyAlignment="1" applyProtection="1">
      <alignment horizontal="center" vertical="top" wrapText="1"/>
    </xf>
    <xf numFmtId="0" fontId="5" fillId="0" borderId="19" xfId="1" applyFont="1" applyFill="1" applyBorder="1" applyAlignment="1" applyProtection="1">
      <alignment horizontal="center" vertical="top" wrapText="1"/>
    </xf>
    <xf numFmtId="0" fontId="29" fillId="0" borderId="19" xfId="0" applyFont="1" applyBorder="1" applyAlignment="1" applyProtection="1">
      <alignment horizontal="left" vertical="top" wrapText="1"/>
    </xf>
    <xf numFmtId="0" fontId="29" fillId="0" borderId="15" xfId="0" applyFont="1" applyBorder="1" applyAlignment="1" applyProtection="1">
      <alignment horizontal="center" vertical="top" wrapText="1"/>
    </xf>
    <xf numFmtId="0" fontId="5" fillId="0" borderId="15" xfId="0" applyFont="1" applyFill="1" applyBorder="1" applyAlignment="1" applyProtection="1">
      <alignment horizontal="center" vertical="top" wrapText="1"/>
    </xf>
    <xf numFmtId="0" fontId="5" fillId="0" borderId="15" xfId="1" applyFont="1" applyFill="1" applyBorder="1" applyAlignment="1" applyProtection="1">
      <alignment horizontal="center" vertical="top" wrapText="1"/>
    </xf>
    <xf numFmtId="0" fontId="29" fillId="0" borderId="15" xfId="0" applyFont="1" applyBorder="1" applyAlignment="1" applyProtection="1">
      <alignment horizontal="left" vertical="top" wrapText="1"/>
    </xf>
    <xf numFmtId="0" fontId="29" fillId="0" borderId="16" xfId="0" applyFont="1" applyBorder="1" applyAlignment="1" applyProtection="1">
      <alignment horizontal="center" vertical="top" wrapText="1"/>
    </xf>
    <xf numFmtId="0" fontId="5" fillId="0" borderId="16" xfId="0" applyFont="1" applyFill="1" applyBorder="1" applyAlignment="1" applyProtection="1">
      <alignment horizontal="center" vertical="top" wrapText="1"/>
    </xf>
    <xf numFmtId="0" fontId="29" fillId="0" borderId="16" xfId="0" applyFont="1" applyBorder="1" applyAlignment="1" applyProtection="1">
      <alignment horizontal="left" vertical="top" wrapText="1"/>
    </xf>
    <xf numFmtId="0" fontId="5" fillId="0" borderId="16" xfId="1" applyFont="1" applyFill="1" applyBorder="1" applyAlignment="1" applyProtection="1">
      <alignment horizontal="center" vertical="top" wrapText="1"/>
    </xf>
    <xf numFmtId="0" fontId="29" fillId="0" borderId="9" xfId="0" applyFont="1" applyBorder="1" applyAlignment="1" applyProtection="1">
      <alignment horizontal="center" vertical="top" wrapText="1"/>
    </xf>
    <xf numFmtId="0" fontId="5" fillId="0" borderId="9" xfId="0" applyFont="1" applyFill="1" applyBorder="1" applyAlignment="1" applyProtection="1">
      <alignment horizontal="center" vertical="top" wrapText="1"/>
    </xf>
    <xf numFmtId="0" fontId="5" fillId="0" borderId="9" xfId="1" applyFont="1" applyFill="1" applyBorder="1" applyAlignment="1" applyProtection="1">
      <alignment horizontal="center" vertical="top" wrapText="1"/>
    </xf>
    <xf numFmtId="0" fontId="29" fillId="0" borderId="9" xfId="0" applyFont="1" applyBorder="1" applyAlignment="1" applyProtection="1">
      <alignment horizontal="left" vertical="top" wrapText="1"/>
    </xf>
    <xf numFmtId="0" fontId="9" fillId="3" borderId="12" xfId="0" applyFont="1" applyFill="1" applyBorder="1" applyAlignment="1" applyProtection="1">
      <alignment horizontal="center" vertical="top" wrapText="1"/>
    </xf>
    <xf numFmtId="0" fontId="9" fillId="3" borderId="13" xfId="1" applyFont="1" applyFill="1" applyBorder="1" applyAlignment="1" applyProtection="1">
      <alignment vertical="top" wrapText="1"/>
    </xf>
    <xf numFmtId="0" fontId="9" fillId="3" borderId="14" xfId="1" applyFont="1" applyFill="1" applyBorder="1" applyAlignment="1" applyProtection="1">
      <alignment horizontal="left" vertical="top" wrapText="1"/>
    </xf>
    <xf numFmtId="0" fontId="29" fillId="0" borderId="18" xfId="0" applyFont="1" applyBorder="1" applyAlignment="1" applyProtection="1">
      <alignment horizontal="center" vertical="top" wrapText="1"/>
    </xf>
    <xf numFmtId="0" fontId="5" fillId="0" borderId="18" xfId="0" applyFont="1" applyFill="1" applyBorder="1" applyAlignment="1" applyProtection="1">
      <alignment horizontal="center" vertical="top" wrapText="1"/>
    </xf>
    <xf numFmtId="0" fontId="5" fillId="0" borderId="18" xfId="1" applyFont="1" applyFill="1" applyBorder="1" applyAlignment="1" applyProtection="1">
      <alignment horizontal="center" vertical="top" wrapText="1"/>
    </xf>
    <xf numFmtId="0" fontId="29" fillId="0" borderId="18" xfId="0" applyFont="1" applyBorder="1" applyAlignment="1" applyProtection="1">
      <alignment horizontal="left" vertical="top" wrapText="1"/>
    </xf>
    <xf numFmtId="0" fontId="5" fillId="3" borderId="13" xfId="0" applyFont="1" applyFill="1" applyBorder="1" applyAlignment="1" applyProtection="1">
      <alignment horizontal="center" vertical="top" wrapText="1"/>
    </xf>
    <xf numFmtId="0" fontId="5" fillId="3" borderId="12" xfId="0" applyFont="1" applyFill="1" applyBorder="1" applyAlignment="1" applyProtection="1">
      <alignment vertical="top" wrapText="1"/>
    </xf>
    <xf numFmtId="0" fontId="5" fillId="3" borderId="13" xfId="0" applyFont="1" applyFill="1" applyBorder="1" applyAlignment="1" applyProtection="1">
      <alignment vertical="top" wrapText="1"/>
    </xf>
    <xf numFmtId="0" fontId="5" fillId="0" borderId="14"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3" borderId="10" xfId="1" applyFont="1" applyFill="1" applyBorder="1" applyAlignment="1" applyProtection="1">
      <alignment horizontal="left" vertical="top" wrapText="1"/>
    </xf>
    <xf numFmtId="0" fontId="5" fillId="3" borderId="3" xfId="1" applyFont="1" applyFill="1" applyBorder="1" applyAlignment="1" applyProtection="1">
      <alignment vertical="top" wrapText="1"/>
    </xf>
    <xf numFmtId="0" fontId="9" fillId="0" borderId="12" xfId="0" applyFont="1" applyFill="1" applyBorder="1" applyAlignment="1" applyProtection="1">
      <alignment horizontal="center" vertical="top" wrapText="1"/>
    </xf>
    <xf numFmtId="0" fontId="5" fillId="0" borderId="12" xfId="1" applyFont="1" applyFill="1" applyBorder="1" applyAlignment="1" applyProtection="1">
      <alignment vertical="top" wrapText="1"/>
    </xf>
    <xf numFmtId="0" fontId="29" fillId="0" borderId="12" xfId="0" applyFont="1" applyBorder="1" applyAlignment="1" applyProtection="1">
      <alignment horizontal="center" vertical="top" wrapText="1"/>
    </xf>
    <xf numFmtId="0" fontId="5" fillId="0" borderId="12" xfId="0" applyFont="1" applyFill="1" applyBorder="1" applyAlignment="1" applyProtection="1">
      <alignment horizontal="center" vertical="top" wrapText="1"/>
    </xf>
    <xf numFmtId="0" fontId="29" fillId="0" borderId="12" xfId="0" applyFont="1" applyBorder="1" applyAlignment="1" applyProtection="1">
      <alignment horizontal="left" vertical="top" wrapText="1"/>
    </xf>
    <xf numFmtId="0" fontId="5" fillId="3" borderId="9" xfId="0" applyFont="1" applyFill="1" applyBorder="1" applyAlignment="1" applyProtection="1">
      <alignment horizontal="center" vertical="top" wrapText="1"/>
    </xf>
    <xf numFmtId="0" fontId="5" fillId="3" borderId="9" xfId="1" applyFont="1" applyFill="1" applyBorder="1" applyAlignment="1" applyProtection="1">
      <alignment vertical="top" wrapText="1"/>
    </xf>
    <xf numFmtId="0" fontId="5" fillId="0" borderId="10" xfId="0" applyFont="1" applyBorder="1" applyAlignment="1" applyProtection="1">
      <alignment horizontal="left" vertical="top" wrapText="1"/>
    </xf>
    <xf numFmtId="0" fontId="5" fillId="3" borderId="5" xfId="0" applyFont="1" applyFill="1" applyBorder="1" applyAlignment="1" applyProtection="1">
      <alignment vertical="top" wrapText="1"/>
    </xf>
    <xf numFmtId="0" fontId="5" fillId="3" borderId="6"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xf>
    <xf numFmtId="0" fontId="29" fillId="0" borderId="1" xfId="0" applyFont="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29" fillId="0" borderId="1" xfId="0" applyFont="1" applyBorder="1" applyAlignment="1" applyProtection="1">
      <alignment horizontal="left" vertical="top" wrapText="1"/>
    </xf>
    <xf numFmtId="0" fontId="9" fillId="3" borderId="12" xfId="0" applyFont="1" applyFill="1" applyBorder="1" applyAlignment="1" applyProtection="1">
      <alignment vertical="top" wrapText="1"/>
    </xf>
    <xf numFmtId="0" fontId="9" fillId="3" borderId="13" xfId="0" applyFont="1" applyFill="1" applyBorder="1" applyAlignment="1" applyProtection="1">
      <alignment vertical="top" wrapText="1"/>
    </xf>
    <xf numFmtId="0" fontId="5" fillId="0" borderId="4" xfId="0" quotePrefix="1" applyFont="1" applyFill="1" applyBorder="1" applyAlignment="1" applyProtection="1">
      <alignment horizontal="center" vertical="top" wrapText="1"/>
    </xf>
    <xf numFmtId="0" fontId="5" fillId="0" borderId="16" xfId="0" quotePrefix="1" applyFont="1" applyFill="1" applyBorder="1" applyAlignment="1" applyProtection="1">
      <alignment horizontal="center" vertical="top" wrapText="1"/>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9" fillId="3" borderId="14" xfId="0" applyFont="1" applyFill="1" applyBorder="1" applyAlignment="1" applyProtection="1">
      <alignment horizontal="left" vertical="top" wrapText="1"/>
    </xf>
    <xf numFmtId="0" fontId="5" fillId="0" borderId="19" xfId="0" quotePrefix="1" applyFont="1" applyFill="1" applyBorder="1" applyAlignment="1" applyProtection="1">
      <alignment horizontal="center" vertical="top" wrapText="1"/>
    </xf>
    <xf numFmtId="0" fontId="11" fillId="3" borderId="12" xfId="0" applyFont="1" applyFill="1" applyBorder="1" applyAlignment="1" applyProtection="1">
      <alignment horizontal="center" vertical="top" wrapText="1"/>
    </xf>
    <xf numFmtId="0" fontId="11" fillId="3" borderId="14" xfId="0" applyFont="1" applyFill="1" applyBorder="1" applyAlignment="1" applyProtection="1">
      <alignment horizontal="left" vertical="top" wrapText="1"/>
    </xf>
    <xf numFmtId="0" fontId="5" fillId="0" borderId="1" xfId="2" quotePrefix="1" applyFont="1" applyFill="1" applyBorder="1" applyAlignment="1" applyProtection="1">
      <alignment horizontal="center" vertical="top" wrapText="1"/>
    </xf>
    <xf numFmtId="0" fontId="5" fillId="3" borderId="3" xfId="0" applyFont="1" applyFill="1" applyBorder="1" applyAlignment="1" applyProtection="1">
      <alignment vertical="top" wrapText="1"/>
    </xf>
    <xf numFmtId="0" fontId="9" fillId="3" borderId="10" xfId="0" applyFont="1" applyFill="1" applyBorder="1" applyAlignment="1" applyProtection="1">
      <alignment horizontal="left" vertical="top" wrapText="1"/>
    </xf>
    <xf numFmtId="0" fontId="5" fillId="0" borderId="18" xfId="2" applyFont="1" applyFill="1" applyBorder="1" applyAlignment="1" applyProtection="1">
      <alignment horizontal="center" vertical="top" wrapText="1"/>
    </xf>
    <xf numFmtId="0" fontId="5" fillId="0" borderId="12" xfId="2" applyFont="1" applyFill="1" applyBorder="1" applyAlignment="1" applyProtection="1">
      <alignment horizontal="center" vertical="top" wrapText="1"/>
    </xf>
    <xf numFmtId="0" fontId="5" fillId="0" borderId="15" xfId="2" applyFont="1" applyFill="1" applyBorder="1" applyAlignment="1" applyProtection="1">
      <alignment horizontal="center" vertical="top" wrapText="1"/>
    </xf>
    <xf numFmtId="0" fontId="5" fillId="3" borderId="8" xfId="1" applyFont="1" applyFill="1" applyBorder="1" applyAlignment="1" applyProtection="1">
      <alignment horizontal="left" vertical="top" wrapText="1"/>
    </xf>
    <xf numFmtId="0" fontId="5" fillId="3" borderId="2" xfId="1" applyFont="1" applyFill="1" applyBorder="1" applyAlignment="1" applyProtection="1">
      <alignment vertical="top" wrapText="1"/>
    </xf>
    <xf numFmtId="0" fontId="7" fillId="3" borderId="5" xfId="1" applyFont="1" applyFill="1" applyBorder="1" applyAlignment="1" applyProtection="1">
      <alignment vertical="top" wrapText="1"/>
    </xf>
    <xf numFmtId="0" fontId="7" fillId="3" borderId="6" xfId="1" applyFont="1" applyFill="1" applyBorder="1" applyAlignment="1" applyProtection="1">
      <alignment horizontal="left" vertical="top" wrapText="1"/>
    </xf>
    <xf numFmtId="0" fontId="5" fillId="0" borderId="9" xfId="0" quotePrefix="1" applyFont="1" applyFill="1" applyBorder="1" applyAlignment="1" applyProtection="1">
      <alignment horizontal="center" vertical="top" wrapText="1"/>
    </xf>
    <xf numFmtId="0" fontId="7" fillId="3" borderId="12" xfId="0" applyFont="1" applyFill="1" applyBorder="1" applyAlignment="1" applyProtection="1">
      <alignment horizontal="center" vertical="top" wrapText="1"/>
    </xf>
    <xf numFmtId="0" fontId="7" fillId="3" borderId="12" xfId="1" applyFont="1" applyFill="1" applyBorder="1" applyAlignment="1" applyProtection="1">
      <alignment vertical="top" wrapText="1"/>
    </xf>
    <xf numFmtId="0" fontId="7" fillId="3" borderId="13" xfId="1" applyFont="1" applyFill="1" applyBorder="1" applyAlignment="1" applyProtection="1">
      <alignment vertical="top" wrapText="1"/>
    </xf>
    <xf numFmtId="0" fontId="7" fillId="3" borderId="14" xfId="1" applyFont="1" applyFill="1" applyBorder="1" applyAlignment="1" applyProtection="1">
      <alignment horizontal="left" vertical="top" wrapText="1"/>
    </xf>
    <xf numFmtId="0" fontId="5" fillId="0" borderId="4" xfId="2" applyFont="1" applyFill="1" applyBorder="1" applyAlignment="1" applyProtection="1">
      <alignment horizontal="center" vertical="top" wrapText="1"/>
    </xf>
    <xf numFmtId="0" fontId="9" fillId="3" borderId="12" xfId="1" applyFont="1" applyFill="1" applyBorder="1" applyAlignment="1" applyProtection="1">
      <alignment vertical="top" wrapText="1"/>
    </xf>
    <xf numFmtId="0" fontId="11" fillId="3" borderId="12" xfId="1" applyFont="1" applyFill="1" applyBorder="1" applyAlignment="1" applyProtection="1">
      <alignment vertical="top" wrapText="1"/>
    </xf>
    <xf numFmtId="0" fontId="11" fillId="3" borderId="13" xfId="1" applyFont="1" applyFill="1" applyBorder="1" applyAlignment="1" applyProtection="1">
      <alignment vertical="top" wrapText="1"/>
    </xf>
    <xf numFmtId="0" fontId="11" fillId="3" borderId="14" xfId="1" applyFont="1" applyFill="1" applyBorder="1" applyAlignment="1" applyProtection="1">
      <alignment horizontal="left" vertical="top" wrapText="1"/>
    </xf>
    <xf numFmtId="0" fontId="11" fillId="3" borderId="9" xfId="0" applyFont="1" applyFill="1" applyBorder="1" applyAlignment="1" applyProtection="1">
      <alignment horizontal="center" vertical="top" wrapText="1"/>
    </xf>
    <xf numFmtId="0" fontId="11" fillId="3" borderId="9" xfId="1" applyFont="1" applyFill="1" applyBorder="1" applyAlignment="1" applyProtection="1">
      <alignment vertical="top" wrapText="1"/>
    </xf>
    <xf numFmtId="0" fontId="11" fillId="3" borderId="3" xfId="1" applyFont="1" applyFill="1" applyBorder="1" applyAlignment="1" applyProtection="1">
      <alignment vertical="top" wrapText="1"/>
    </xf>
    <xf numFmtId="0" fontId="11" fillId="3" borderId="10" xfId="1" applyFont="1" applyFill="1" applyBorder="1" applyAlignment="1" applyProtection="1">
      <alignment horizontal="left" vertical="top" wrapText="1"/>
    </xf>
    <xf numFmtId="0" fontId="5" fillId="3" borderId="4" xfId="0" applyFont="1" applyFill="1" applyBorder="1" applyAlignment="1" applyProtection="1">
      <alignment vertical="top" wrapText="1"/>
    </xf>
    <xf numFmtId="0" fontId="5" fillId="0" borderId="1" xfId="1" quotePrefix="1" applyFont="1" applyFill="1" applyBorder="1" applyAlignment="1" applyProtection="1">
      <alignment horizontal="center" vertical="top" wrapText="1"/>
    </xf>
    <xf numFmtId="0" fontId="5" fillId="3" borderId="9" xfId="0" applyFont="1" applyFill="1" applyBorder="1" applyAlignment="1" applyProtection="1">
      <alignment vertical="top" wrapText="1"/>
    </xf>
    <xf numFmtId="0" fontId="5" fillId="3" borderId="10" xfId="0" applyFont="1" applyFill="1" applyBorder="1" applyAlignment="1" applyProtection="1">
      <alignment horizontal="left" vertical="top" wrapText="1"/>
    </xf>
    <xf numFmtId="0" fontId="5" fillId="0" borderId="1" xfId="1" applyFont="1" applyFill="1" applyBorder="1" applyAlignment="1" applyProtection="1">
      <alignment horizontal="center" vertical="top" wrapText="1"/>
    </xf>
    <xf numFmtId="0" fontId="9" fillId="0" borderId="14" xfId="0" applyFont="1" applyBorder="1" applyAlignment="1" applyProtection="1">
      <alignment horizontal="left" vertical="top" wrapText="1"/>
    </xf>
    <xf numFmtId="49" fontId="5" fillId="0" borderId="1" xfId="2" applyNumberFormat="1" applyFont="1" applyFill="1" applyBorder="1" applyAlignment="1" applyProtection="1">
      <alignment horizontal="center" vertical="top" wrapText="1"/>
    </xf>
    <xf numFmtId="0" fontId="5" fillId="0" borderId="15" xfId="1" quotePrefix="1" applyFont="1" applyFill="1" applyBorder="1" applyAlignment="1" applyProtection="1">
      <alignment horizontal="center" vertical="top" wrapText="1"/>
    </xf>
    <xf numFmtId="0" fontId="5" fillId="0" borderId="14" xfId="0" applyFont="1" applyFill="1" applyBorder="1" applyAlignment="1" applyProtection="1">
      <alignment horizontal="left" vertical="top" wrapText="1"/>
    </xf>
    <xf numFmtId="0" fontId="5" fillId="0" borderId="10" xfId="0" applyFont="1" applyFill="1" applyBorder="1" applyAlignment="1" applyProtection="1">
      <alignment horizontal="left" vertical="top" wrapText="1"/>
    </xf>
    <xf numFmtId="0" fontId="5" fillId="0" borderId="18" xfId="1" quotePrefix="1" applyFont="1" applyFill="1" applyBorder="1" applyAlignment="1" applyProtection="1">
      <alignment horizontal="center" vertical="top" wrapText="1"/>
    </xf>
    <xf numFmtId="49" fontId="5" fillId="0" borderId="16" xfId="0" applyNumberFormat="1" applyFont="1" applyFill="1" applyBorder="1" applyAlignment="1" applyProtection="1">
      <alignment horizontal="center" vertical="top" wrapText="1"/>
    </xf>
    <xf numFmtId="0" fontId="5" fillId="0" borderId="16" xfId="2" applyFont="1" applyFill="1" applyBorder="1" applyAlignment="1" applyProtection="1">
      <alignment horizontal="center" vertical="top" wrapText="1"/>
    </xf>
    <xf numFmtId="0" fontId="8" fillId="0" borderId="0" xfId="0" applyFont="1" applyFill="1" applyProtection="1">
      <alignment vertical="center"/>
    </xf>
    <xf numFmtId="0" fontId="5" fillId="0" borderId="1" xfId="2" applyFont="1" applyFill="1" applyBorder="1" applyAlignment="1" applyProtection="1">
      <alignment horizontal="center" vertical="top" wrapText="1"/>
    </xf>
    <xf numFmtId="0" fontId="5" fillId="0" borderId="0" xfId="0" applyFont="1" applyBorder="1" applyAlignment="1" applyProtection="1">
      <alignment horizontal="left" vertical="top"/>
    </xf>
    <xf numFmtId="0" fontId="5"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Alignment="1" applyProtection="1">
      <alignment vertical="top"/>
    </xf>
    <xf numFmtId="0" fontId="12" fillId="0" borderId="0" xfId="0" applyFont="1" applyAlignment="1" applyProtection="1">
      <alignment vertical="top"/>
    </xf>
    <xf numFmtId="0" fontId="5" fillId="0" borderId="0" xfId="0" applyFont="1" applyAlignment="1" applyProtection="1">
      <alignment horizontal="left" vertical="top"/>
    </xf>
    <xf numFmtId="0" fontId="5" fillId="0" borderId="0" xfId="0" applyFont="1" applyBorder="1" applyAlignment="1" applyProtection="1">
      <alignment horizontal="center" vertical="center"/>
      <protection locked="0"/>
    </xf>
    <xf numFmtId="0" fontId="5" fillId="3" borderId="0" xfId="0" applyFont="1" applyFill="1" applyAlignment="1" applyProtection="1">
      <alignment horizontal="left" vertical="top"/>
      <protection locked="0"/>
    </xf>
    <xf numFmtId="0" fontId="7" fillId="3" borderId="0" xfId="0" applyFont="1" applyFill="1" applyAlignment="1" applyProtection="1">
      <alignment horizontal="right" vertical="top"/>
      <protection locked="0"/>
    </xf>
    <xf numFmtId="0" fontId="5" fillId="3" borderId="0" xfId="0" applyFont="1" applyFill="1" applyAlignment="1" applyProtection="1">
      <alignment vertical="top"/>
      <protection locked="0"/>
    </xf>
    <xf numFmtId="0" fontId="5"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0" xfId="0" applyFont="1" applyFill="1" applyProtection="1">
      <alignment vertical="center"/>
      <protection locked="0"/>
    </xf>
    <xf numFmtId="14" fontId="25" fillId="3" borderId="0" xfId="0" applyNumberFormat="1" applyFont="1" applyFill="1" applyAlignment="1" applyProtection="1">
      <alignment vertical="top" shrinkToFit="1"/>
      <protection locked="0"/>
    </xf>
    <xf numFmtId="0" fontId="8" fillId="3" borderId="0" xfId="0" applyFont="1" applyFill="1" applyAlignment="1" applyProtection="1">
      <alignment vertical="top"/>
      <protection locked="0"/>
    </xf>
    <xf numFmtId="0" fontId="5" fillId="0" borderId="0" xfId="0" applyFont="1" applyAlignment="1" applyProtection="1">
      <alignment vertical="top"/>
      <protection locked="0"/>
    </xf>
    <xf numFmtId="0" fontId="7" fillId="3" borderId="11" xfId="1" applyFont="1" applyFill="1" applyBorder="1" applyAlignment="1" applyProtection="1">
      <alignment horizontal="right" vertical="top" wrapText="1"/>
      <protection locked="0"/>
    </xf>
    <xf numFmtId="0" fontId="5" fillId="3" borderId="6" xfId="1" applyFont="1" applyFill="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7" fillId="3" borderId="0" xfId="1" applyFont="1" applyFill="1" applyBorder="1" applyAlignment="1" applyProtection="1">
      <alignment horizontal="right" vertical="top" wrapText="1"/>
      <protection locked="0"/>
    </xf>
    <xf numFmtId="0" fontId="5" fillId="3" borderId="14" xfId="1" applyFont="1" applyFill="1" applyBorder="1" applyAlignment="1" applyProtection="1">
      <alignment horizontal="left" vertical="top" wrapText="1"/>
      <protection locked="0"/>
    </xf>
    <xf numFmtId="0" fontId="29" fillId="0" borderId="19" xfId="0" applyFont="1" applyBorder="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7" fillId="3" borderId="5" xfId="1" applyFont="1" applyFill="1" applyBorder="1" applyAlignment="1" applyProtection="1">
      <alignment horizontal="right" vertical="top" wrapText="1"/>
      <protection locked="0"/>
    </xf>
    <xf numFmtId="0" fontId="7" fillId="3" borderId="13" xfId="1" applyFont="1" applyFill="1" applyBorder="1" applyAlignment="1" applyProtection="1">
      <alignment horizontal="right" vertical="top" wrapText="1"/>
      <protection locked="0"/>
    </xf>
    <xf numFmtId="0" fontId="29" fillId="0" borderId="16" xfId="0" applyFont="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7" fillId="0" borderId="11" xfId="0" applyFont="1" applyBorder="1" applyAlignment="1" applyProtection="1">
      <alignment horizontal="right" vertical="top" wrapText="1"/>
      <protection locked="0"/>
    </xf>
    <xf numFmtId="0" fontId="5" fillId="0" borderId="6" xfId="0" applyFont="1" applyBorder="1" applyAlignment="1" applyProtection="1">
      <alignment horizontal="left" vertical="top" wrapText="1"/>
      <protection locked="0"/>
    </xf>
    <xf numFmtId="0" fontId="7" fillId="0" borderId="0" xfId="0" applyFont="1" applyBorder="1" applyAlignment="1" applyProtection="1">
      <alignment horizontal="right" vertical="top" wrapText="1"/>
      <protection locked="0"/>
    </xf>
    <xf numFmtId="0" fontId="7" fillId="3" borderId="3" xfId="1" applyFont="1" applyFill="1" applyBorder="1" applyAlignment="1" applyProtection="1">
      <alignment horizontal="right" vertical="top" wrapText="1"/>
      <protection locked="0"/>
    </xf>
    <xf numFmtId="0" fontId="5" fillId="3" borderId="10" xfId="1" applyFont="1" applyFill="1" applyBorder="1" applyAlignment="1" applyProtection="1">
      <alignment horizontal="left" vertical="top" wrapText="1"/>
      <protection locked="0"/>
    </xf>
    <xf numFmtId="0" fontId="7" fillId="3" borderId="17" xfId="1" applyFont="1" applyFill="1" applyBorder="1" applyAlignment="1" applyProtection="1">
      <alignment horizontal="right" vertical="top" wrapText="1"/>
      <protection locked="0"/>
    </xf>
    <xf numFmtId="0" fontId="29" fillId="0" borderId="12" xfId="0" applyFont="1" applyBorder="1" applyAlignment="1" applyProtection="1">
      <alignment horizontal="left" vertical="top" wrapText="1"/>
      <protection locked="0"/>
    </xf>
    <xf numFmtId="0" fontId="7" fillId="3" borderId="20" xfId="1" applyFont="1" applyFill="1" applyBorder="1" applyAlignment="1" applyProtection="1">
      <alignment horizontal="right" vertical="top" wrapText="1"/>
      <protection locked="0"/>
    </xf>
    <xf numFmtId="0" fontId="5" fillId="0" borderId="2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7" fillId="3" borderId="11" xfId="0" applyFont="1" applyFill="1" applyBorder="1" applyAlignment="1" applyProtection="1">
      <alignment horizontal="right" vertical="top" wrapText="1"/>
      <protection locked="0"/>
    </xf>
    <xf numFmtId="0" fontId="5" fillId="3" borderId="14" xfId="0" applyFont="1" applyFill="1" applyBorder="1" applyAlignment="1" applyProtection="1">
      <alignment horizontal="left" vertical="top" wrapText="1"/>
      <protection locked="0"/>
    </xf>
    <xf numFmtId="0" fontId="7" fillId="3" borderId="0" xfId="0" applyFont="1" applyFill="1" applyBorder="1" applyAlignment="1" applyProtection="1">
      <alignment horizontal="right" vertical="top" wrapText="1"/>
      <protection locked="0"/>
    </xf>
    <xf numFmtId="0" fontId="7" fillId="3" borderId="17" xfId="0" applyFont="1" applyFill="1" applyBorder="1" applyAlignment="1" applyProtection="1">
      <alignment horizontal="right" vertical="top" wrapText="1"/>
      <protection locked="0"/>
    </xf>
    <xf numFmtId="0" fontId="7" fillId="3" borderId="5" xfId="0" applyFont="1" applyFill="1" applyBorder="1" applyAlignment="1" applyProtection="1">
      <alignment horizontal="right" vertical="top" wrapText="1"/>
      <protection locked="0"/>
    </xf>
    <xf numFmtId="0" fontId="5" fillId="3" borderId="14" xfId="0" applyFont="1" applyFill="1" applyBorder="1" applyAlignment="1" applyProtection="1">
      <alignment vertical="top" wrapText="1"/>
      <protection locked="0"/>
    </xf>
    <xf numFmtId="0" fontId="5" fillId="3" borderId="6" xfId="0" applyFont="1" applyFill="1" applyBorder="1" applyAlignment="1" applyProtection="1">
      <alignment vertical="top" wrapText="1"/>
      <protection locked="0"/>
    </xf>
    <xf numFmtId="0" fontId="7" fillId="3" borderId="2" xfId="0" applyFont="1" applyFill="1" applyBorder="1" applyAlignment="1" applyProtection="1">
      <alignment horizontal="right" vertical="top" wrapText="1"/>
      <protection locked="0"/>
    </xf>
    <xf numFmtId="0" fontId="5" fillId="0" borderId="8" xfId="0" applyFont="1" applyBorder="1" applyAlignment="1" applyProtection="1">
      <alignment horizontal="left" vertical="top" wrapText="1"/>
      <protection locked="0"/>
    </xf>
    <xf numFmtId="0" fontId="9" fillId="3" borderId="14" xfId="0" applyFont="1" applyFill="1" applyBorder="1" applyAlignment="1" applyProtection="1">
      <alignment vertical="top" wrapText="1"/>
      <protection locked="0"/>
    </xf>
    <xf numFmtId="0" fontId="5" fillId="3" borderId="10" xfId="0" applyFont="1" applyFill="1" applyBorder="1" applyAlignment="1" applyProtection="1">
      <alignment vertical="top" wrapText="1"/>
      <protection locked="0"/>
    </xf>
    <xf numFmtId="0" fontId="7" fillId="0" borderId="17" xfId="0" applyFont="1" applyBorder="1" applyAlignment="1" applyProtection="1">
      <alignment horizontal="right" vertical="top" wrapText="1"/>
      <protection locked="0"/>
    </xf>
    <xf numFmtId="0" fontId="7" fillId="3" borderId="2" xfId="1" applyFont="1" applyFill="1" applyBorder="1" applyAlignment="1" applyProtection="1">
      <alignment horizontal="right" vertical="top" wrapText="1"/>
      <protection locked="0"/>
    </xf>
    <xf numFmtId="0" fontId="5" fillId="3" borderId="8" xfId="1" applyFont="1" applyFill="1" applyBorder="1" applyAlignment="1" applyProtection="1">
      <alignment horizontal="left" vertical="top" wrapText="1"/>
      <protection locked="0"/>
    </xf>
    <xf numFmtId="0" fontId="7" fillId="3" borderId="6" xfId="1" applyFont="1" applyFill="1" applyBorder="1" applyAlignment="1" applyProtection="1">
      <alignment horizontal="left" vertical="top" wrapText="1"/>
      <protection locked="0"/>
    </xf>
    <xf numFmtId="0" fontId="11" fillId="3" borderId="14" xfId="1" applyFont="1" applyFill="1" applyBorder="1" applyAlignment="1" applyProtection="1">
      <alignment horizontal="left" vertical="top" wrapText="1"/>
      <protection locked="0"/>
    </xf>
    <xf numFmtId="0" fontId="11" fillId="3" borderId="10" xfId="1" applyFont="1" applyFill="1" applyBorder="1" applyAlignment="1" applyProtection="1">
      <alignment horizontal="left" vertical="top" wrapText="1"/>
      <protection locked="0"/>
    </xf>
    <xf numFmtId="0" fontId="7" fillId="3" borderId="3" xfId="0" applyFont="1" applyFill="1" applyBorder="1" applyAlignment="1" applyProtection="1">
      <alignment horizontal="right" vertical="top" wrapText="1"/>
      <protection locked="0"/>
    </xf>
    <xf numFmtId="0" fontId="7" fillId="0" borderId="7" xfId="0" applyFont="1" applyBorder="1" applyAlignment="1" applyProtection="1">
      <alignment horizontal="right" vertical="top" wrapText="1"/>
      <protection locked="0"/>
    </xf>
    <xf numFmtId="0" fontId="5" fillId="0" borderId="8"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7" fillId="0" borderId="2" xfId="0" applyFont="1" applyBorder="1" applyAlignment="1" applyProtection="1">
      <alignment horizontal="right" vertical="top" wrapText="1"/>
      <protection locked="0"/>
    </xf>
    <xf numFmtId="0" fontId="7" fillId="0" borderId="11" xfId="0" applyFont="1" applyFill="1" applyBorder="1" applyAlignment="1" applyProtection="1">
      <alignment horizontal="right" vertical="top" wrapText="1"/>
      <protection locked="0"/>
    </xf>
    <xf numFmtId="0" fontId="5" fillId="0" borderId="6" xfId="0" applyFont="1" applyFill="1" applyBorder="1" applyAlignment="1" applyProtection="1">
      <alignment horizontal="left" vertical="top" wrapText="1"/>
      <protection locked="0"/>
    </xf>
    <xf numFmtId="0" fontId="7" fillId="0" borderId="0" xfId="0" applyFont="1" applyFill="1" applyBorder="1" applyAlignment="1" applyProtection="1">
      <alignment horizontal="right" vertical="top" wrapText="1"/>
      <protection locked="0"/>
    </xf>
    <xf numFmtId="0" fontId="5" fillId="0" borderId="14"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7" fillId="0" borderId="5" xfId="0" applyFont="1" applyFill="1" applyBorder="1" applyAlignment="1" applyProtection="1">
      <alignment horizontal="right" vertical="top" wrapText="1"/>
      <protection locked="0"/>
    </xf>
    <xf numFmtId="0" fontId="7" fillId="0" borderId="17" xfId="0" applyFont="1" applyFill="1" applyBorder="1" applyAlignment="1" applyProtection="1">
      <alignment horizontal="right" vertical="top" wrapText="1"/>
      <protection locked="0"/>
    </xf>
    <xf numFmtId="0" fontId="7" fillId="0" borderId="13" xfId="0" applyFont="1" applyFill="1" applyBorder="1" applyAlignment="1" applyProtection="1">
      <alignment horizontal="right" vertical="top" wrapText="1"/>
      <protection locked="0"/>
    </xf>
    <xf numFmtId="0" fontId="7" fillId="0" borderId="3" xfId="0" applyFont="1" applyFill="1" applyBorder="1" applyAlignment="1" applyProtection="1">
      <alignment horizontal="right" vertical="top" wrapText="1"/>
      <protection locked="0"/>
    </xf>
    <xf numFmtId="0" fontId="7" fillId="0" borderId="7" xfId="0" applyFont="1" applyFill="1" applyBorder="1" applyAlignment="1" applyProtection="1">
      <alignment horizontal="right" vertical="top" wrapText="1"/>
      <protection locked="0"/>
    </xf>
    <xf numFmtId="0" fontId="5" fillId="0" borderId="8" xfId="0" applyFont="1" applyFill="1" applyBorder="1" applyAlignment="1" applyProtection="1">
      <alignment horizontal="left" vertical="top" wrapText="1"/>
      <protection locked="0"/>
    </xf>
    <xf numFmtId="0" fontId="5" fillId="3" borderId="8" xfId="0" applyFont="1" applyFill="1" applyBorder="1" applyAlignment="1" applyProtection="1">
      <alignment vertical="top" wrapText="1"/>
      <protection locked="0"/>
    </xf>
    <xf numFmtId="0" fontId="7" fillId="0" borderId="0" xfId="0" applyFont="1" applyBorder="1" applyAlignment="1" applyProtection="1">
      <alignment horizontal="right" vertical="top"/>
      <protection locked="0"/>
    </xf>
    <xf numFmtId="0" fontId="7" fillId="0" borderId="0" xfId="0" applyFont="1" applyAlignment="1" applyProtection="1">
      <alignment horizontal="right" vertical="top"/>
      <protection locked="0"/>
    </xf>
    <xf numFmtId="49" fontId="23" fillId="0" borderId="19" xfId="0" applyNumberFormat="1" applyFont="1" applyBorder="1" applyAlignment="1">
      <alignment horizontal="right" vertical="center"/>
    </xf>
    <xf numFmtId="0" fontId="8" fillId="5" borderId="2"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8" fillId="6" borderId="4" xfId="0" applyFont="1" applyFill="1" applyBorder="1" applyAlignment="1" applyProtection="1">
      <alignment horizontal="center" vertical="center"/>
    </xf>
    <xf numFmtId="0" fontId="8" fillId="6" borderId="9" xfId="0" applyFont="1" applyFill="1" applyBorder="1" applyAlignment="1" applyProtection="1">
      <alignment horizontal="center" vertical="center"/>
    </xf>
    <xf numFmtId="0" fontId="9" fillId="3" borderId="14" xfId="1" applyFont="1" applyFill="1" applyBorder="1" applyAlignment="1" applyProtection="1">
      <alignment horizontal="left" vertical="top" wrapText="1"/>
    </xf>
    <xf numFmtId="0" fontId="8" fillId="4" borderId="4"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5" borderId="5"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5" fillId="3" borderId="6" xfId="1" applyFont="1" applyFill="1" applyBorder="1" applyAlignment="1" applyProtection="1">
      <alignment horizontal="left" vertical="top" wrapText="1"/>
    </xf>
    <xf numFmtId="0" fontId="5" fillId="3" borderId="14" xfId="1" applyFont="1" applyFill="1" applyBorder="1" applyAlignment="1" applyProtection="1">
      <alignment horizontal="left" vertical="top" wrapText="1"/>
    </xf>
    <xf numFmtId="0" fontId="5" fillId="3" borderId="10" xfId="1" applyFont="1" applyFill="1" applyBorder="1" applyAlignment="1" applyProtection="1">
      <alignment horizontal="left" vertical="top" wrapText="1"/>
    </xf>
    <xf numFmtId="0" fontId="30" fillId="2" borderId="2"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9" fillId="3" borderId="14" xfId="0" applyFont="1" applyFill="1" applyBorder="1" applyAlignment="1" applyProtection="1">
      <alignment horizontal="left" vertical="top" wrapText="1"/>
    </xf>
    <xf numFmtId="0" fontId="5" fillId="3" borderId="6"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xf>
    <xf numFmtId="0" fontId="5" fillId="0" borderId="6"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6"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xf>
    <xf numFmtId="0" fontId="5" fillId="0" borderId="14" xfId="0" applyFont="1" applyFill="1" applyBorder="1" applyAlignment="1" applyProtection="1">
      <alignment horizontal="left" vertical="top" wrapText="1"/>
    </xf>
    <xf numFmtId="0" fontId="9" fillId="0" borderId="14" xfId="0" applyFont="1" applyFill="1" applyBorder="1" applyAlignment="1" applyProtection="1">
      <alignment horizontal="left" vertical="top" wrapText="1"/>
    </xf>
    <xf numFmtId="0" fontId="24" fillId="0" borderId="27" xfId="0" applyFont="1" applyBorder="1" applyAlignment="1" applyProtection="1">
      <alignment vertical="top" wrapText="1"/>
      <protection locked="0"/>
    </xf>
    <xf numFmtId="0" fontId="24" fillId="0" borderId="28" xfId="0" applyFont="1" applyBorder="1" applyAlignment="1" applyProtection="1">
      <alignment vertical="top"/>
      <protection locked="0"/>
    </xf>
    <xf numFmtId="0" fontId="24" fillId="0" borderId="29" xfId="0" applyFont="1" applyBorder="1" applyAlignment="1" applyProtection="1">
      <alignment vertical="top"/>
      <protection locked="0"/>
    </xf>
    <xf numFmtId="0" fontId="24" fillId="0" borderId="30" xfId="0" applyFont="1" applyBorder="1" applyAlignment="1" applyProtection="1">
      <alignment vertical="top"/>
      <protection locked="0"/>
    </xf>
    <xf numFmtId="0" fontId="24" fillId="0" borderId="0" xfId="0" applyFont="1" applyBorder="1" applyAlignment="1" applyProtection="1">
      <alignment vertical="top"/>
      <protection locked="0"/>
    </xf>
    <xf numFmtId="0" fontId="24" fillId="0" borderId="26" xfId="0" applyFont="1" applyBorder="1" applyAlignment="1" applyProtection="1">
      <alignment vertical="top"/>
      <protection locked="0"/>
    </xf>
    <xf numFmtId="0" fontId="24" fillId="0" borderId="31" xfId="0" applyFont="1" applyBorder="1" applyAlignment="1" applyProtection="1">
      <alignment vertical="top"/>
      <protection locked="0"/>
    </xf>
    <xf numFmtId="0" fontId="24" fillId="0" borderId="32" xfId="0" applyFont="1" applyBorder="1" applyAlignment="1" applyProtection="1">
      <alignment vertical="top"/>
      <protection locked="0"/>
    </xf>
    <xf numFmtId="0" fontId="24" fillId="0" borderId="33" xfId="0" applyFont="1" applyBorder="1" applyAlignment="1" applyProtection="1">
      <alignment vertical="top"/>
      <protection locked="0"/>
    </xf>
    <xf numFmtId="180" fontId="19" fillId="0" borderId="0" xfId="0" applyNumberFormat="1" applyFont="1" applyAlignment="1" applyProtection="1">
      <alignment vertical="center"/>
    </xf>
    <xf numFmtId="180" fontId="19" fillId="0" borderId="0" xfId="0" applyNumberFormat="1" applyFont="1" applyAlignment="1">
      <alignment vertical="center"/>
    </xf>
    <xf numFmtId="0" fontId="22" fillId="10" borderId="1" xfId="0" applyFont="1" applyFill="1" applyBorder="1" applyAlignment="1">
      <alignment horizontal="center" vertical="center"/>
    </xf>
    <xf numFmtId="0" fontId="28" fillId="10" borderId="1"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22" fillId="0" borderId="4" xfId="0" applyFont="1" applyBorder="1" applyAlignment="1">
      <alignment vertical="center"/>
    </xf>
    <xf numFmtId="0" fontId="22" fillId="0" borderId="12" xfId="0" applyFont="1" applyBorder="1" applyAlignment="1">
      <alignment vertical="center"/>
    </xf>
    <xf numFmtId="0" fontId="22" fillId="0" borderId="9" xfId="0" applyFont="1" applyBorder="1" applyAlignment="1">
      <alignment vertical="center"/>
    </xf>
    <xf numFmtId="0" fontId="22" fillId="0" borderId="4" xfId="0" applyFont="1" applyBorder="1" applyAlignment="1">
      <alignment horizontal="left" vertical="center"/>
    </xf>
    <xf numFmtId="0" fontId="22" fillId="0" borderId="12" xfId="0" applyFont="1" applyBorder="1" applyAlignment="1">
      <alignment horizontal="left" vertical="center"/>
    </xf>
    <xf numFmtId="0" fontId="22" fillId="0" borderId="9" xfId="0" applyFont="1" applyBorder="1" applyAlignment="1">
      <alignment horizontal="left" vertical="center"/>
    </xf>
    <xf numFmtId="0" fontId="22" fillId="10" borderId="2" xfId="0" applyFont="1" applyFill="1" applyBorder="1" applyAlignment="1">
      <alignment horizontal="center" vertical="center"/>
    </xf>
    <xf numFmtId="0" fontId="22" fillId="10" borderId="7" xfId="0" applyFont="1" applyFill="1" applyBorder="1" applyAlignment="1">
      <alignment horizontal="center" vertical="center"/>
    </xf>
    <xf numFmtId="0" fontId="22" fillId="10" borderId="8" xfId="0" applyFont="1" applyFill="1" applyBorder="1" applyAlignment="1">
      <alignment horizontal="center" vertical="center"/>
    </xf>
    <xf numFmtId="0" fontId="29" fillId="11" borderId="16" xfId="0" applyFont="1" applyFill="1" applyBorder="1" applyAlignment="1" applyProtection="1">
      <alignment horizontal="left" vertical="top" wrapText="1"/>
      <protection locked="0"/>
    </xf>
    <xf numFmtId="0" fontId="29" fillId="11" borderId="18" xfId="0" applyFont="1" applyFill="1" applyBorder="1" applyAlignment="1" applyProtection="1">
      <alignment horizontal="left" vertical="top" wrapText="1"/>
      <protection locked="0"/>
    </xf>
    <xf numFmtId="0" fontId="29" fillId="11" borderId="15" xfId="0" applyFont="1" applyFill="1" applyBorder="1" applyAlignment="1" applyProtection="1">
      <alignment horizontal="left" vertical="top" wrapText="1"/>
      <protection locked="0"/>
    </xf>
    <xf numFmtId="0" fontId="8" fillId="12" borderId="41" xfId="0" applyFont="1" applyFill="1" applyBorder="1" applyAlignment="1" applyProtection="1">
      <alignment horizontal="left" vertical="center"/>
      <protection locked="0"/>
    </xf>
    <xf numFmtId="0" fontId="29" fillId="12" borderId="16" xfId="0" applyFont="1" applyFill="1" applyBorder="1" applyAlignment="1" applyProtection="1">
      <alignment horizontal="left" vertical="top" wrapText="1"/>
      <protection locked="0"/>
    </xf>
    <xf numFmtId="0" fontId="29" fillId="12" borderId="15" xfId="0" applyFont="1" applyFill="1" applyBorder="1" applyAlignment="1" applyProtection="1">
      <alignment horizontal="left" vertical="top" wrapText="1"/>
      <protection locked="0"/>
    </xf>
    <xf numFmtId="0" fontId="29" fillId="12" borderId="19" xfId="0" applyFont="1" applyFill="1" applyBorder="1" applyAlignment="1" applyProtection="1">
      <alignment horizontal="left" vertical="top" wrapText="1"/>
      <protection locked="0"/>
    </xf>
    <xf numFmtId="0" fontId="29" fillId="12" borderId="4" xfId="0" applyFont="1" applyFill="1" applyBorder="1" applyAlignment="1" applyProtection="1">
      <alignment horizontal="left" vertical="top" wrapText="1"/>
      <protection locked="0"/>
    </xf>
    <xf numFmtId="0" fontId="29" fillId="12" borderId="9" xfId="0" applyFont="1" applyFill="1" applyBorder="1" applyAlignment="1" applyProtection="1">
      <alignment horizontal="left" vertical="top" wrapText="1"/>
      <protection locked="0"/>
    </xf>
    <xf numFmtId="0" fontId="29" fillId="12" borderId="18" xfId="0" applyFont="1" applyFill="1" applyBorder="1" applyAlignment="1" applyProtection="1">
      <alignment horizontal="left" vertical="top" wrapText="1"/>
      <protection locked="0"/>
    </xf>
    <xf numFmtId="0" fontId="29" fillId="12" borderId="12" xfId="0" applyFont="1" applyFill="1" applyBorder="1" applyAlignment="1" applyProtection="1">
      <alignment horizontal="left" vertical="top" wrapText="1"/>
      <protection locked="0"/>
    </xf>
    <xf numFmtId="0" fontId="29" fillId="12" borderId="1" xfId="0" applyFont="1" applyFill="1" applyBorder="1" applyAlignment="1" applyProtection="1">
      <alignment horizontal="left" vertical="top" wrapText="1"/>
      <protection locked="0"/>
    </xf>
    <xf numFmtId="0" fontId="29" fillId="11" borderId="19" xfId="0" applyFont="1" applyFill="1" applyBorder="1" applyAlignment="1" applyProtection="1">
      <alignment horizontal="left" vertical="top" wrapText="1"/>
      <protection locked="0"/>
    </xf>
    <xf numFmtId="0" fontId="29" fillId="11" borderId="1" xfId="0" applyFont="1" applyFill="1" applyBorder="1" applyAlignment="1" applyProtection="1">
      <alignment horizontal="left" vertical="top" wrapText="1"/>
      <protection locked="0"/>
    </xf>
  </cellXfs>
  <cellStyles count="16">
    <cellStyle name="標準" xfId="0" builtinId="0"/>
    <cellStyle name="標準 2" xfId="3" xr:uid="{00000000-0005-0000-0000-000001000000}"/>
    <cellStyle name="標準 2 2" xfId="4" xr:uid="{00000000-0005-0000-0000-000002000000}"/>
    <cellStyle name="標準 2 2 2" xfId="5" xr:uid="{00000000-0005-0000-0000-000003000000}"/>
    <cellStyle name="標準 2 2 2 2" xfId="6" xr:uid="{00000000-0005-0000-0000-000004000000}"/>
    <cellStyle name="標準 2 2 3" xfId="7" xr:uid="{00000000-0005-0000-0000-000005000000}"/>
    <cellStyle name="標準 2 3" xfId="8" xr:uid="{00000000-0005-0000-0000-000006000000}"/>
    <cellStyle name="標準 2 3 2" xfId="9" xr:uid="{00000000-0005-0000-0000-000007000000}"/>
    <cellStyle name="標準 2 4" xfId="14" xr:uid="{00000000-0005-0000-0000-000008000000}"/>
    <cellStyle name="標準 3" xfId="10" xr:uid="{00000000-0005-0000-0000-000009000000}"/>
    <cellStyle name="標準 4" xfId="11" xr:uid="{00000000-0005-0000-0000-00000A000000}"/>
    <cellStyle name="標準 5" xfId="12" xr:uid="{00000000-0005-0000-0000-00000B000000}"/>
    <cellStyle name="標準 5 2" xfId="13" xr:uid="{00000000-0005-0000-0000-00000C000000}"/>
    <cellStyle name="標準 6" xfId="15" xr:uid="{00000000-0005-0000-0000-00000D000000}"/>
    <cellStyle name="標準_fisc_audit" xfId="1" xr:uid="{00000000-0005-0000-0000-00000E000000}"/>
    <cellStyle name="標準_IS_Audit_Annex01_2" xfId="2" xr:uid="{00000000-0005-0000-0000-00000F000000}"/>
  </cellStyles>
  <dxfs count="10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ont>
        <color rgb="FFFF0000"/>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333961690751254"/>
          <c:y val="0.16899150130027257"/>
          <c:w val="0.60599171096733273"/>
          <c:h val="0.75331697974652734"/>
        </c:manualLayout>
      </c:layout>
      <c:radarChart>
        <c:radarStyle val="marker"/>
        <c:varyColors val="0"/>
        <c:ser>
          <c:idx val="0"/>
          <c:order val="0"/>
          <c:tx>
            <c:strRef>
              <c:f>'レーダーチャート(総合評価)'!$D$4</c:f>
              <c:strCache>
                <c:ptCount val="1"/>
                <c:pt idx="0">
                  <c:v>評価点</c:v>
                </c:pt>
              </c:strCache>
            </c:strRef>
          </c:tx>
          <c:spPr>
            <a:ln w="34925"/>
          </c:spPr>
          <c:marker>
            <c:symbol val="circle"/>
            <c:size val="7"/>
          </c:marker>
          <c:cat>
            <c:strRef>
              <c:f>'レーダーチャート(総合評価)'!$C$5:$C$15</c:f>
              <c:strCache>
                <c:ptCount val="11"/>
                <c:pt idx="0">
                  <c:v>1章 マルウェア</c:v>
                </c:pt>
                <c:pt idx="1">
                  <c:v>2章 不正アクセス</c:v>
                </c:pt>
                <c:pt idx="2">
                  <c:v>3章 他者攻撃</c:v>
                </c:pt>
                <c:pt idx="3">
                  <c:v>4章 内部者不正</c:v>
                </c:pt>
                <c:pt idx="4">
                  <c:v>5章 ユーザーのミス</c:v>
                </c:pt>
                <c:pt idx="5">
                  <c:v>6章 IT担当者のミス</c:v>
                </c:pt>
                <c:pt idx="6">
                  <c:v>7章 不適切な廃棄</c:v>
                </c:pt>
                <c:pt idx="7">
                  <c:v>8章 窃盗・置き忘れ</c:v>
                </c:pt>
                <c:pt idx="8">
                  <c:v>9章 故障・バグ</c:v>
                </c:pt>
                <c:pt idx="9">
                  <c:v>10章 障害</c:v>
                </c:pt>
                <c:pt idx="10">
                  <c:v>11章 物理的侵入・災害等</c:v>
                </c:pt>
              </c:strCache>
            </c:strRef>
          </c:cat>
          <c:val>
            <c:numRef>
              <c:f>'レーダーチャート(総合評価)'!$D$5:$D$15</c:f>
              <c:numCache>
                <c:formatCode>0.0_ </c:formatCode>
                <c:ptCount val="11"/>
                <c:pt idx="0">
                  <c:v>61.428571428571431</c:v>
                </c:pt>
                <c:pt idx="1">
                  <c:v>34.482758620689651</c:v>
                </c:pt>
                <c:pt idx="2">
                  <c:v>80</c:v>
                </c:pt>
                <c:pt idx="3">
                  <c:v>3.5714285714285716</c:v>
                </c:pt>
                <c:pt idx="4">
                  <c:v>10</c:v>
                </c:pt>
                <c:pt idx="5">
                  <c:v>0</c:v>
                </c:pt>
                <c:pt idx="6">
                  <c:v>0</c:v>
                </c:pt>
                <c:pt idx="7">
                  <c:v>66.666666666666671</c:v>
                </c:pt>
                <c:pt idx="8">
                  <c:v>10.526315789473683</c:v>
                </c:pt>
                <c:pt idx="9">
                  <c:v>0</c:v>
                </c:pt>
                <c:pt idx="10">
                  <c:v>0</c:v>
                </c:pt>
              </c:numCache>
            </c:numRef>
          </c:val>
          <c:extLst>
            <c:ext xmlns:c16="http://schemas.microsoft.com/office/drawing/2014/chart" uri="{C3380CC4-5D6E-409C-BE32-E72D297353CC}">
              <c16:uniqueId val="{00000000-349D-49BE-B1D7-24BE5F79A677}"/>
            </c:ext>
          </c:extLst>
        </c:ser>
        <c:ser>
          <c:idx val="1"/>
          <c:order val="1"/>
          <c:tx>
            <c:strRef>
              <c:f>'レーダーチャート(総合評価)'!$E$4</c:f>
              <c:strCache>
                <c:ptCount val="1"/>
                <c:pt idx="0">
                  <c:v>期待値</c:v>
                </c:pt>
              </c:strCache>
            </c:strRef>
          </c:tx>
          <c:spPr>
            <a:ln>
              <a:solidFill>
                <a:srgbClr val="FF0000"/>
              </a:solidFill>
              <a:prstDash val="sysDash"/>
            </a:ln>
          </c:spPr>
          <c:marker>
            <c:symbol val="none"/>
          </c:marker>
          <c:cat>
            <c:strRef>
              <c:f>'レーダーチャート(総合評価)'!$C$5:$C$15</c:f>
              <c:strCache>
                <c:ptCount val="11"/>
                <c:pt idx="0">
                  <c:v>1章 マルウェア</c:v>
                </c:pt>
                <c:pt idx="1">
                  <c:v>2章 不正アクセス</c:v>
                </c:pt>
                <c:pt idx="2">
                  <c:v>3章 他者攻撃</c:v>
                </c:pt>
                <c:pt idx="3">
                  <c:v>4章 内部者不正</c:v>
                </c:pt>
                <c:pt idx="4">
                  <c:v>5章 ユーザーのミス</c:v>
                </c:pt>
                <c:pt idx="5">
                  <c:v>6章 IT担当者のミス</c:v>
                </c:pt>
                <c:pt idx="6">
                  <c:v>7章 不適切な廃棄</c:v>
                </c:pt>
                <c:pt idx="7">
                  <c:v>8章 窃盗・置き忘れ</c:v>
                </c:pt>
                <c:pt idx="8">
                  <c:v>9章 故障・バグ</c:v>
                </c:pt>
                <c:pt idx="9">
                  <c:v>10章 障害</c:v>
                </c:pt>
                <c:pt idx="10">
                  <c:v>11章 物理的侵入・災害等</c:v>
                </c:pt>
              </c:strCache>
            </c:strRef>
          </c:cat>
          <c:val>
            <c:numRef>
              <c:f>'レーダーチャート(総合評価)'!$E$5:$E$15</c:f>
              <c:numCache>
                <c:formatCode>General</c:formatCode>
                <c:ptCount val="11"/>
                <c:pt idx="0">
                  <c:v>80</c:v>
                </c:pt>
                <c:pt idx="1">
                  <c:v>80</c:v>
                </c:pt>
                <c:pt idx="2">
                  <c:v>80</c:v>
                </c:pt>
                <c:pt idx="3">
                  <c:v>80</c:v>
                </c:pt>
                <c:pt idx="4">
                  <c:v>80</c:v>
                </c:pt>
                <c:pt idx="5">
                  <c:v>80</c:v>
                </c:pt>
                <c:pt idx="6">
                  <c:v>80</c:v>
                </c:pt>
                <c:pt idx="7">
                  <c:v>80</c:v>
                </c:pt>
                <c:pt idx="8">
                  <c:v>80</c:v>
                </c:pt>
                <c:pt idx="9">
                  <c:v>80</c:v>
                </c:pt>
                <c:pt idx="10">
                  <c:v>80</c:v>
                </c:pt>
              </c:numCache>
            </c:numRef>
          </c:val>
          <c:extLst>
            <c:ext xmlns:c16="http://schemas.microsoft.com/office/drawing/2014/chart" uri="{C3380CC4-5D6E-409C-BE32-E72D297353CC}">
              <c16:uniqueId val="{00000001-349D-49BE-B1D7-24BE5F79A677}"/>
            </c:ext>
          </c:extLst>
        </c:ser>
        <c:dLbls>
          <c:showLegendKey val="0"/>
          <c:showVal val="0"/>
          <c:showCatName val="0"/>
          <c:showSerName val="0"/>
          <c:showPercent val="0"/>
          <c:showBubbleSize val="0"/>
        </c:dLbls>
        <c:axId val="114613632"/>
        <c:axId val="124348288"/>
      </c:radarChart>
      <c:catAx>
        <c:axId val="114613632"/>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24348288"/>
        <c:crosses val="autoZero"/>
        <c:auto val="1"/>
        <c:lblAlgn val="ctr"/>
        <c:lblOffset val="100"/>
        <c:noMultiLvlLbl val="0"/>
      </c:catAx>
      <c:valAx>
        <c:axId val="124348288"/>
        <c:scaling>
          <c:orientation val="minMax"/>
          <c:max val="100"/>
          <c:min val="0"/>
        </c:scaling>
        <c:delete val="0"/>
        <c:axPos val="l"/>
        <c:majorGridlines/>
        <c:numFmt formatCode="0_ " sourceLinked="0"/>
        <c:majorTickMark val="cross"/>
        <c:minorTickMark val="none"/>
        <c:tickLblPos val="nextTo"/>
        <c:txPr>
          <a:bodyPr/>
          <a:lstStyle/>
          <a:p>
            <a:pPr>
              <a:defRPr sz="1050">
                <a:latin typeface="Calibri 本文"/>
                <a:ea typeface="メイリオ" panose="020B0604030504040204" pitchFamily="50" charset="-128"/>
              </a:defRPr>
            </a:pPr>
            <a:endParaRPr lang="ja-JP"/>
          </a:p>
        </c:txPr>
        <c:crossAx val="114613632"/>
        <c:crosses val="autoZero"/>
        <c:crossBetween val="between"/>
        <c:majorUnit val="20"/>
        <c:minorUnit val="20"/>
      </c:valAx>
    </c:plotArea>
    <c:legend>
      <c:legendPos val="r"/>
      <c:layout>
        <c:manualLayout>
          <c:xMode val="edge"/>
          <c:yMode val="edge"/>
          <c:x val="2.2222222222222223E-2"/>
          <c:y val="2.5817121366061718E-2"/>
          <c:w val="0.17200183221976068"/>
          <c:h val="0.11763992782330698"/>
        </c:manualLayout>
      </c:layout>
      <c:overlay val="0"/>
      <c:txPr>
        <a:bodyPr/>
        <a:lstStyle/>
        <a:p>
          <a:pPr>
            <a:defRPr sz="8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131722941411986"/>
          <c:y val="0.1417326299897661"/>
          <c:w val="0.43489045069165549"/>
          <c:h val="0.76016959811094353"/>
        </c:manualLayout>
      </c:layout>
      <c:radarChart>
        <c:radarStyle val="marker"/>
        <c:varyColors val="0"/>
        <c:ser>
          <c:idx val="0"/>
          <c:order val="0"/>
          <c:tx>
            <c:strRef>
              <c:f>'レーダーチャート(総合評価)'!$D$198</c:f>
              <c:strCache>
                <c:ptCount val="1"/>
                <c:pt idx="0">
                  <c:v>評価点</c:v>
                </c:pt>
              </c:strCache>
            </c:strRef>
          </c:tx>
          <c:spPr>
            <a:ln w="31750"/>
          </c:spPr>
          <c:marker>
            <c:symbol val="circle"/>
            <c:size val="7"/>
          </c:marker>
          <c:cat>
            <c:strRef>
              <c:f>'レーダーチャート(総合評価)'!$C$199:$C$202</c:f>
              <c:strCache>
                <c:ptCount val="4"/>
                <c:pt idx="0">
                  <c:v>①情報システムの機能の確認</c:v>
                </c:pt>
                <c:pt idx="1">
                  <c:v>②ハード・ソフトの保守</c:v>
                </c:pt>
                <c:pt idx="2">
                  <c:v>③情報システムの監視</c:v>
                </c:pt>
                <c:pt idx="3">
                  <c:v>②システムの故障やバグに関する問合せへ対応</c:v>
                </c:pt>
              </c:strCache>
            </c:strRef>
          </c:cat>
          <c:val>
            <c:numRef>
              <c:f>'レーダーチャート(総合評価)'!$D$199:$D$202</c:f>
              <c:numCache>
                <c:formatCode>0.0_ </c:formatCode>
                <c:ptCount val="4"/>
                <c:pt idx="0">
                  <c:v>40</c:v>
                </c:pt>
                <c:pt idx="1">
                  <c:v>0</c:v>
                </c:pt>
                <c:pt idx="2">
                  <c:v>0</c:v>
                </c:pt>
                <c:pt idx="3">
                  <c:v>0</c:v>
                </c:pt>
              </c:numCache>
            </c:numRef>
          </c:val>
          <c:extLst>
            <c:ext xmlns:c16="http://schemas.microsoft.com/office/drawing/2014/chart" uri="{C3380CC4-5D6E-409C-BE32-E72D297353CC}">
              <c16:uniqueId val="{00000000-99A6-48DB-B73C-8378DA5ED0E7}"/>
            </c:ext>
          </c:extLst>
        </c:ser>
        <c:ser>
          <c:idx val="1"/>
          <c:order val="1"/>
          <c:tx>
            <c:strRef>
              <c:f>'レーダーチャート(総合評価)'!$E$198</c:f>
              <c:strCache>
                <c:ptCount val="1"/>
                <c:pt idx="0">
                  <c:v>期待値</c:v>
                </c:pt>
              </c:strCache>
            </c:strRef>
          </c:tx>
          <c:spPr>
            <a:ln>
              <a:solidFill>
                <a:srgbClr val="FF0000"/>
              </a:solidFill>
              <a:prstDash val="sysDash"/>
            </a:ln>
          </c:spPr>
          <c:marker>
            <c:symbol val="none"/>
          </c:marker>
          <c:cat>
            <c:strRef>
              <c:f>'レーダーチャート(総合評価)'!$C$199:$C$202</c:f>
              <c:strCache>
                <c:ptCount val="4"/>
                <c:pt idx="0">
                  <c:v>①情報システムの機能の確認</c:v>
                </c:pt>
                <c:pt idx="1">
                  <c:v>②ハード・ソフトの保守</c:v>
                </c:pt>
                <c:pt idx="2">
                  <c:v>③情報システムの監視</c:v>
                </c:pt>
                <c:pt idx="3">
                  <c:v>②システムの故障やバグに関する問合せへ対応</c:v>
                </c:pt>
              </c:strCache>
            </c:strRef>
          </c:cat>
          <c:val>
            <c:numRef>
              <c:f>'レーダーチャート(総合評価)'!$E$199:$E$202</c:f>
              <c:numCache>
                <c:formatCode>General</c:formatCode>
                <c:ptCount val="4"/>
                <c:pt idx="0">
                  <c:v>80</c:v>
                </c:pt>
                <c:pt idx="1">
                  <c:v>80</c:v>
                </c:pt>
                <c:pt idx="2">
                  <c:v>80</c:v>
                </c:pt>
                <c:pt idx="3">
                  <c:v>80</c:v>
                </c:pt>
              </c:numCache>
            </c:numRef>
          </c:val>
          <c:extLst>
            <c:ext xmlns:c16="http://schemas.microsoft.com/office/drawing/2014/chart" uri="{C3380CC4-5D6E-409C-BE32-E72D297353CC}">
              <c16:uniqueId val="{00000001-99A6-48DB-B73C-8378DA5ED0E7}"/>
            </c:ext>
          </c:extLst>
        </c:ser>
        <c:dLbls>
          <c:showLegendKey val="0"/>
          <c:showVal val="0"/>
          <c:showCatName val="0"/>
          <c:showSerName val="0"/>
          <c:showPercent val="0"/>
          <c:showBubbleSize val="0"/>
        </c:dLbls>
        <c:axId val="161082752"/>
        <c:axId val="161084544"/>
      </c:radarChart>
      <c:catAx>
        <c:axId val="161082752"/>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084544"/>
        <c:crosses val="autoZero"/>
        <c:auto val="1"/>
        <c:lblAlgn val="ctr"/>
        <c:lblOffset val="100"/>
        <c:noMultiLvlLbl val="0"/>
      </c:catAx>
      <c:valAx>
        <c:axId val="161084544"/>
        <c:scaling>
          <c:orientation val="minMax"/>
          <c:max val="100"/>
          <c:min val="0"/>
        </c:scaling>
        <c:delete val="0"/>
        <c:axPos val="l"/>
        <c:majorGridlines/>
        <c:numFmt formatCode="0_ " sourceLinked="0"/>
        <c:majorTickMark val="cross"/>
        <c:minorTickMark val="none"/>
        <c:tickLblPos val="nextTo"/>
        <c:crossAx val="161082752"/>
        <c:crosses val="autoZero"/>
        <c:crossBetween val="between"/>
        <c:majorUnit val="20"/>
        <c:minorUnit val="20"/>
      </c:valAx>
    </c:plotArea>
    <c:legend>
      <c:legendPos val="r"/>
      <c:layout>
        <c:manualLayout>
          <c:xMode val="edge"/>
          <c:yMode val="edge"/>
          <c:x val="1.2658227848101266E-2"/>
          <c:y val="2.2764289880431617E-2"/>
          <c:w val="0.16675053383961874"/>
          <c:h val="0.1572824407875604"/>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63512223898725"/>
          <c:y val="0.19464522668326054"/>
          <c:w val="0.40720804536097899"/>
          <c:h val="0.72180320823761257"/>
        </c:manualLayout>
      </c:layout>
      <c:radarChart>
        <c:radarStyle val="marker"/>
        <c:varyColors val="0"/>
        <c:ser>
          <c:idx val="0"/>
          <c:order val="0"/>
          <c:tx>
            <c:strRef>
              <c:f>'レーダーチャート(総合評価)'!$D$217</c:f>
              <c:strCache>
                <c:ptCount val="1"/>
                <c:pt idx="0">
                  <c:v>評価点</c:v>
                </c:pt>
              </c:strCache>
            </c:strRef>
          </c:tx>
          <c:spPr>
            <a:ln w="31750"/>
          </c:spPr>
          <c:marker>
            <c:symbol val="circle"/>
            <c:size val="7"/>
          </c:marker>
          <c:cat>
            <c:strRef>
              <c:f>'レーダーチャート(総合評価)'!$C$218:$C$221</c:f>
              <c:strCache>
                <c:ptCount val="4"/>
                <c:pt idx="0">
                  <c:v>①情報システムの機能の確認</c:v>
                </c:pt>
                <c:pt idx="1">
                  <c:v>②ハード・ソフトの保守</c:v>
                </c:pt>
                <c:pt idx="2">
                  <c:v>③情報システムの監視</c:v>
                </c:pt>
                <c:pt idx="3">
                  <c:v>②システムの故障やバグに関する問合せへ対応</c:v>
                </c:pt>
              </c:strCache>
            </c:strRef>
          </c:cat>
          <c:val>
            <c:numRef>
              <c:f>'レーダーチャート(総合評価)'!$D$218:$D$221</c:f>
              <c:numCache>
                <c:formatCode>0.0_ </c:formatCode>
                <c:ptCount val="4"/>
                <c:pt idx="0">
                  <c:v>0</c:v>
                </c:pt>
                <c:pt idx="1">
                  <c:v>0</c:v>
                </c:pt>
                <c:pt idx="2">
                  <c:v>0</c:v>
                </c:pt>
                <c:pt idx="3">
                  <c:v>0</c:v>
                </c:pt>
              </c:numCache>
            </c:numRef>
          </c:val>
          <c:extLst>
            <c:ext xmlns:c16="http://schemas.microsoft.com/office/drawing/2014/chart" uri="{C3380CC4-5D6E-409C-BE32-E72D297353CC}">
              <c16:uniqueId val="{00000000-6769-480B-9D50-9CD7558037DE}"/>
            </c:ext>
          </c:extLst>
        </c:ser>
        <c:ser>
          <c:idx val="1"/>
          <c:order val="1"/>
          <c:tx>
            <c:strRef>
              <c:f>'レーダーチャート(総合評価)'!$E$217</c:f>
              <c:strCache>
                <c:ptCount val="1"/>
                <c:pt idx="0">
                  <c:v>期待値</c:v>
                </c:pt>
              </c:strCache>
            </c:strRef>
          </c:tx>
          <c:spPr>
            <a:ln>
              <a:solidFill>
                <a:srgbClr val="FF0000"/>
              </a:solidFill>
              <a:prstDash val="sysDash"/>
            </a:ln>
          </c:spPr>
          <c:marker>
            <c:symbol val="none"/>
          </c:marker>
          <c:cat>
            <c:strRef>
              <c:f>'レーダーチャート(総合評価)'!$C$218:$C$221</c:f>
              <c:strCache>
                <c:ptCount val="4"/>
                <c:pt idx="0">
                  <c:v>①情報システムの機能の確認</c:v>
                </c:pt>
                <c:pt idx="1">
                  <c:v>②ハード・ソフトの保守</c:v>
                </c:pt>
                <c:pt idx="2">
                  <c:v>③情報システムの監視</c:v>
                </c:pt>
                <c:pt idx="3">
                  <c:v>②システムの故障やバグに関する問合せへ対応</c:v>
                </c:pt>
              </c:strCache>
            </c:strRef>
          </c:cat>
          <c:val>
            <c:numRef>
              <c:f>'レーダーチャート(総合評価)'!$E$218:$E$221</c:f>
              <c:numCache>
                <c:formatCode>General</c:formatCode>
                <c:ptCount val="4"/>
                <c:pt idx="0">
                  <c:v>80</c:v>
                </c:pt>
                <c:pt idx="1">
                  <c:v>80</c:v>
                </c:pt>
                <c:pt idx="2">
                  <c:v>80</c:v>
                </c:pt>
                <c:pt idx="3">
                  <c:v>80</c:v>
                </c:pt>
              </c:numCache>
            </c:numRef>
          </c:val>
          <c:extLst>
            <c:ext xmlns:c16="http://schemas.microsoft.com/office/drawing/2014/chart" uri="{C3380CC4-5D6E-409C-BE32-E72D297353CC}">
              <c16:uniqueId val="{00000001-6769-480B-9D50-9CD7558037DE}"/>
            </c:ext>
          </c:extLst>
        </c:ser>
        <c:dLbls>
          <c:showLegendKey val="0"/>
          <c:showVal val="0"/>
          <c:showCatName val="0"/>
          <c:showSerName val="0"/>
          <c:showPercent val="0"/>
          <c:showBubbleSize val="0"/>
        </c:dLbls>
        <c:axId val="161097984"/>
        <c:axId val="161103872"/>
      </c:radarChart>
      <c:catAx>
        <c:axId val="161097984"/>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103872"/>
        <c:crosses val="autoZero"/>
        <c:auto val="1"/>
        <c:lblAlgn val="ctr"/>
        <c:lblOffset val="100"/>
        <c:noMultiLvlLbl val="0"/>
      </c:catAx>
      <c:valAx>
        <c:axId val="161103872"/>
        <c:scaling>
          <c:orientation val="minMax"/>
          <c:max val="100"/>
          <c:min val="0"/>
        </c:scaling>
        <c:delete val="0"/>
        <c:axPos val="l"/>
        <c:majorGridlines/>
        <c:numFmt formatCode="0_ " sourceLinked="0"/>
        <c:majorTickMark val="cross"/>
        <c:minorTickMark val="none"/>
        <c:tickLblPos val="nextTo"/>
        <c:crossAx val="161097984"/>
        <c:crosses val="autoZero"/>
        <c:crossBetween val="between"/>
        <c:majorUnit val="20"/>
        <c:minorUnit val="20"/>
      </c:valAx>
    </c:plotArea>
    <c:legend>
      <c:legendPos val="r"/>
      <c:layout>
        <c:manualLayout>
          <c:xMode val="edge"/>
          <c:yMode val="edge"/>
          <c:x val="5.5555555555555558E-3"/>
          <c:y val="1.3505030621172356E-2"/>
          <c:w val="0.16639481046176435"/>
          <c:h val="0.15387952425171486"/>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266405167107543"/>
          <c:y val="0.18133791751594794"/>
          <c:w val="0.43500523051174239"/>
          <c:h val="0.742725574886135"/>
        </c:manualLayout>
      </c:layout>
      <c:radarChart>
        <c:radarStyle val="marker"/>
        <c:varyColors val="0"/>
        <c:ser>
          <c:idx val="0"/>
          <c:order val="0"/>
          <c:tx>
            <c:strRef>
              <c:f>'レーダーチャート(総合評価)'!$D$238</c:f>
              <c:strCache>
                <c:ptCount val="1"/>
                <c:pt idx="0">
                  <c:v>評価点</c:v>
                </c:pt>
              </c:strCache>
            </c:strRef>
          </c:tx>
          <c:spPr>
            <a:ln w="31750"/>
          </c:spPr>
          <c:marker>
            <c:symbol val="circle"/>
            <c:size val="7"/>
          </c:marker>
          <c:cat>
            <c:strRef>
              <c:f>'レーダーチャート(総合評価)'!$C$239:$C$241</c:f>
              <c:strCache>
                <c:ptCount val="3"/>
                <c:pt idx="0">
                  <c:v>①サーバー等の設置環境</c:v>
                </c:pt>
                <c:pt idx="1">
                  <c:v>②保存データの退避</c:v>
                </c:pt>
                <c:pt idx="2">
                  <c:v>③事業継続計画の策定</c:v>
                </c:pt>
              </c:strCache>
            </c:strRef>
          </c:cat>
          <c:val>
            <c:numRef>
              <c:f>'レーダーチャート(総合評価)'!$D$239:$D$241</c:f>
              <c:numCache>
                <c:formatCode>0.0_ </c:formatCode>
                <c:ptCount val="3"/>
                <c:pt idx="0">
                  <c:v>0</c:v>
                </c:pt>
                <c:pt idx="1">
                  <c:v>0</c:v>
                </c:pt>
                <c:pt idx="2">
                  <c:v>0</c:v>
                </c:pt>
              </c:numCache>
            </c:numRef>
          </c:val>
          <c:extLst>
            <c:ext xmlns:c16="http://schemas.microsoft.com/office/drawing/2014/chart" uri="{C3380CC4-5D6E-409C-BE32-E72D297353CC}">
              <c16:uniqueId val="{00000000-0C84-4F72-A14C-31BF6E34323B}"/>
            </c:ext>
          </c:extLst>
        </c:ser>
        <c:ser>
          <c:idx val="1"/>
          <c:order val="1"/>
          <c:tx>
            <c:strRef>
              <c:f>'レーダーチャート(総合評価)'!$E$238</c:f>
              <c:strCache>
                <c:ptCount val="1"/>
                <c:pt idx="0">
                  <c:v>期待値</c:v>
                </c:pt>
              </c:strCache>
            </c:strRef>
          </c:tx>
          <c:spPr>
            <a:ln>
              <a:solidFill>
                <a:srgbClr val="FF0000"/>
              </a:solidFill>
              <a:prstDash val="sysDash"/>
            </a:ln>
          </c:spPr>
          <c:marker>
            <c:symbol val="none"/>
          </c:marker>
          <c:cat>
            <c:strRef>
              <c:f>'レーダーチャート(総合評価)'!$C$239:$C$241</c:f>
              <c:strCache>
                <c:ptCount val="3"/>
                <c:pt idx="0">
                  <c:v>①サーバー等の設置環境</c:v>
                </c:pt>
                <c:pt idx="1">
                  <c:v>②保存データの退避</c:v>
                </c:pt>
                <c:pt idx="2">
                  <c:v>③事業継続計画の策定</c:v>
                </c:pt>
              </c:strCache>
            </c:strRef>
          </c:cat>
          <c:val>
            <c:numRef>
              <c:f>'レーダーチャート(総合評価)'!$E$239:$E$241</c:f>
              <c:numCache>
                <c:formatCode>General</c:formatCode>
                <c:ptCount val="3"/>
                <c:pt idx="0">
                  <c:v>80</c:v>
                </c:pt>
                <c:pt idx="1">
                  <c:v>80</c:v>
                </c:pt>
                <c:pt idx="2">
                  <c:v>80</c:v>
                </c:pt>
              </c:numCache>
            </c:numRef>
          </c:val>
          <c:extLst>
            <c:ext xmlns:c16="http://schemas.microsoft.com/office/drawing/2014/chart" uri="{C3380CC4-5D6E-409C-BE32-E72D297353CC}">
              <c16:uniqueId val="{00000001-0C84-4F72-A14C-31BF6E34323B}"/>
            </c:ext>
          </c:extLst>
        </c:ser>
        <c:dLbls>
          <c:showLegendKey val="0"/>
          <c:showVal val="0"/>
          <c:showCatName val="0"/>
          <c:showSerName val="0"/>
          <c:showPercent val="0"/>
          <c:showBubbleSize val="0"/>
        </c:dLbls>
        <c:axId val="161125504"/>
        <c:axId val="161127040"/>
      </c:radarChart>
      <c:catAx>
        <c:axId val="161125504"/>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127040"/>
        <c:crosses val="autoZero"/>
        <c:auto val="1"/>
        <c:lblAlgn val="ctr"/>
        <c:lblOffset val="100"/>
        <c:noMultiLvlLbl val="0"/>
      </c:catAx>
      <c:valAx>
        <c:axId val="161127040"/>
        <c:scaling>
          <c:orientation val="minMax"/>
          <c:max val="100"/>
          <c:min val="0"/>
        </c:scaling>
        <c:delete val="0"/>
        <c:axPos val="l"/>
        <c:majorGridlines/>
        <c:numFmt formatCode="0_ " sourceLinked="0"/>
        <c:majorTickMark val="cross"/>
        <c:minorTickMark val="none"/>
        <c:tickLblPos val="nextTo"/>
        <c:crossAx val="161125504"/>
        <c:crosses val="autoZero"/>
        <c:crossBetween val="between"/>
        <c:majorUnit val="20"/>
        <c:minorUnit val="20"/>
      </c:valAx>
    </c:plotArea>
    <c:legend>
      <c:legendPos val="r"/>
      <c:layout>
        <c:manualLayout>
          <c:xMode val="edge"/>
          <c:yMode val="edge"/>
          <c:x val="1.3888888888888888E-2"/>
          <c:y val="2.2764289880431617E-2"/>
          <c:w val="0.16574999782480318"/>
          <c:h val="0.15862511089382039"/>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latin typeface="メイリオ" panose="020B0604030504040204" pitchFamily="50" charset="-128"/>
                <a:ea typeface="メイリオ" panose="020B0604030504040204" pitchFamily="50" charset="-128"/>
              </a:rPr>
              <a:t>評価点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708692565237825"/>
          <c:y val="0.15800316605780024"/>
          <c:w val="0.5668303682725705"/>
          <c:h val="0.73419158822459218"/>
        </c:manualLayout>
      </c:layout>
      <c:radarChart>
        <c:radarStyle val="marker"/>
        <c:varyColors val="0"/>
        <c:ser>
          <c:idx val="0"/>
          <c:order val="0"/>
          <c:tx>
            <c:strRef>
              <c:f>'レーダーチャート(基本施策) '!$D$4</c:f>
              <c:strCache>
                <c:ptCount val="1"/>
                <c:pt idx="0">
                  <c:v>評価点</c:v>
                </c:pt>
              </c:strCache>
            </c:strRef>
          </c:tx>
          <c:spPr>
            <a:ln w="44450" cap="rnd">
              <a:solidFill>
                <a:schemeClr val="accent3">
                  <a:lumMod val="75000"/>
                </a:schemeClr>
              </a:solidFill>
              <a:round/>
            </a:ln>
            <a:effectLst/>
          </c:spPr>
          <c:marker>
            <c:symbol val="circle"/>
            <c:size val="8"/>
            <c:spPr>
              <a:solidFill>
                <a:schemeClr val="accent3">
                  <a:lumMod val="50000"/>
                </a:schemeClr>
              </a:solidFill>
              <a:ln w="9525">
                <a:solidFill>
                  <a:srgbClr val="0070C0"/>
                </a:solidFill>
              </a:ln>
              <a:effectLst/>
            </c:spPr>
          </c:marker>
          <c:cat>
            <c:strRef>
              <c:f>'レーダーチャート(基本施策) '!$C$5:$C$16</c:f>
              <c:strCache>
                <c:ptCount val="12"/>
                <c:pt idx="0">
                  <c:v>資産管理</c:v>
                </c:pt>
                <c:pt idx="1">
                  <c:v>パッチ適用</c:v>
                </c:pt>
                <c:pt idx="2">
                  <c:v>ウイルス対策</c:v>
                </c:pt>
                <c:pt idx="3">
                  <c:v>外部記憶媒体管理</c:v>
                </c:pt>
                <c:pt idx="4">
                  <c:v>バックアップ</c:v>
                </c:pt>
                <c:pt idx="5">
                  <c:v>ファイアーウォール</c:v>
                </c:pt>
                <c:pt idx="6">
                  <c:v>ネットワーク構成図</c:v>
                </c:pt>
                <c:pt idx="7">
                  <c:v>脆弱性診断</c:v>
                </c:pt>
                <c:pt idx="8">
                  <c:v>アカウント管理</c:v>
                </c:pt>
                <c:pt idx="9">
                  <c:v>多要素認証</c:v>
                </c:pt>
                <c:pt idx="10">
                  <c:v>教育</c:v>
                </c:pt>
                <c:pt idx="11">
                  <c:v>ログ管理</c:v>
                </c:pt>
              </c:strCache>
            </c:strRef>
          </c:cat>
          <c:val>
            <c:numRef>
              <c:f>'レーダーチャート(基本施策) '!$D$5:$D$16</c:f>
              <c:numCache>
                <c:formatCode>0.0_ </c:formatCode>
                <c:ptCount val="12"/>
                <c:pt idx="0">
                  <c:v>1.4285714285714286</c:v>
                </c:pt>
                <c:pt idx="1">
                  <c:v>40</c:v>
                </c:pt>
                <c:pt idx="2">
                  <c:v>62.5</c:v>
                </c:pt>
                <c:pt idx="3">
                  <c:v>27.5</c:v>
                </c:pt>
                <c:pt idx="4">
                  <c:v>0</c:v>
                </c:pt>
                <c:pt idx="5">
                  <c:v>0</c:v>
                </c:pt>
                <c:pt idx="6">
                  <c:v>0</c:v>
                </c:pt>
                <c:pt idx="7">
                  <c:v>0</c:v>
                </c:pt>
                <c:pt idx="8">
                  <c:v>88.888888888888886</c:v>
                </c:pt>
                <c:pt idx="9">
                  <c:v>33.333333333333336</c:v>
                </c:pt>
                <c:pt idx="10">
                  <c:v>28.571428571428573</c:v>
                </c:pt>
                <c:pt idx="11">
                  <c:v>33.333333333333336</c:v>
                </c:pt>
              </c:numCache>
            </c:numRef>
          </c:val>
          <c:extLst>
            <c:ext xmlns:c16="http://schemas.microsoft.com/office/drawing/2014/chart" uri="{C3380CC4-5D6E-409C-BE32-E72D297353CC}">
              <c16:uniqueId val="{00000000-9BBC-4F9E-9BC9-660ED7D571DB}"/>
            </c:ext>
          </c:extLst>
        </c:ser>
        <c:ser>
          <c:idx val="1"/>
          <c:order val="1"/>
          <c:tx>
            <c:strRef>
              <c:f>'レーダーチャート(基本施策) '!$E$4</c:f>
              <c:strCache>
                <c:ptCount val="1"/>
                <c:pt idx="0">
                  <c:v>期待値</c:v>
                </c:pt>
              </c:strCache>
            </c:strRef>
          </c:tx>
          <c:spPr>
            <a:ln w="28575" cap="rnd">
              <a:solidFill>
                <a:srgbClr val="FF0000"/>
              </a:solidFill>
              <a:prstDash val="sysDash"/>
              <a:round/>
            </a:ln>
            <a:effectLst/>
          </c:spPr>
          <c:marker>
            <c:symbol val="none"/>
          </c:marker>
          <c:cat>
            <c:strRef>
              <c:f>'レーダーチャート(基本施策) '!$C$5:$C$16</c:f>
              <c:strCache>
                <c:ptCount val="12"/>
                <c:pt idx="0">
                  <c:v>資産管理</c:v>
                </c:pt>
                <c:pt idx="1">
                  <c:v>パッチ適用</c:v>
                </c:pt>
                <c:pt idx="2">
                  <c:v>ウイルス対策</c:v>
                </c:pt>
                <c:pt idx="3">
                  <c:v>外部記憶媒体管理</c:v>
                </c:pt>
                <c:pt idx="4">
                  <c:v>バックアップ</c:v>
                </c:pt>
                <c:pt idx="5">
                  <c:v>ファイアーウォール</c:v>
                </c:pt>
                <c:pt idx="6">
                  <c:v>ネットワーク構成図</c:v>
                </c:pt>
                <c:pt idx="7">
                  <c:v>脆弱性診断</c:v>
                </c:pt>
                <c:pt idx="8">
                  <c:v>アカウント管理</c:v>
                </c:pt>
                <c:pt idx="9">
                  <c:v>多要素認証</c:v>
                </c:pt>
                <c:pt idx="10">
                  <c:v>教育</c:v>
                </c:pt>
                <c:pt idx="11">
                  <c:v>ログ管理</c:v>
                </c:pt>
              </c:strCache>
            </c:strRef>
          </c:cat>
          <c:val>
            <c:numRef>
              <c:f>'レーダーチャート(基本施策) '!$E$5:$E$16</c:f>
              <c:numCache>
                <c:formatCode>General</c:formatCode>
                <c:ptCount val="12"/>
                <c:pt idx="0">
                  <c:v>80</c:v>
                </c:pt>
                <c:pt idx="1">
                  <c:v>80</c:v>
                </c:pt>
                <c:pt idx="2">
                  <c:v>80</c:v>
                </c:pt>
                <c:pt idx="3">
                  <c:v>80</c:v>
                </c:pt>
                <c:pt idx="4">
                  <c:v>80</c:v>
                </c:pt>
                <c:pt idx="5">
                  <c:v>80</c:v>
                </c:pt>
                <c:pt idx="6">
                  <c:v>80</c:v>
                </c:pt>
                <c:pt idx="7">
                  <c:v>80</c:v>
                </c:pt>
                <c:pt idx="8">
                  <c:v>80</c:v>
                </c:pt>
                <c:pt idx="9">
                  <c:v>80</c:v>
                </c:pt>
                <c:pt idx="10">
                  <c:v>80</c:v>
                </c:pt>
                <c:pt idx="11">
                  <c:v>80</c:v>
                </c:pt>
              </c:numCache>
            </c:numRef>
          </c:val>
          <c:extLst>
            <c:ext xmlns:c16="http://schemas.microsoft.com/office/drawing/2014/chart" uri="{C3380CC4-5D6E-409C-BE32-E72D297353CC}">
              <c16:uniqueId val="{00000001-9BBC-4F9E-9BC9-660ED7D571DB}"/>
            </c:ext>
          </c:extLst>
        </c:ser>
        <c:dLbls>
          <c:showLegendKey val="0"/>
          <c:showVal val="0"/>
          <c:showCatName val="0"/>
          <c:showSerName val="0"/>
          <c:showPercent val="0"/>
          <c:showBubbleSize val="0"/>
        </c:dLbls>
        <c:axId val="473036904"/>
        <c:axId val="342046616"/>
      </c:radarChart>
      <c:catAx>
        <c:axId val="473036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342046616"/>
        <c:crosses val="autoZero"/>
        <c:auto val="1"/>
        <c:lblAlgn val="ctr"/>
        <c:lblOffset val="100"/>
        <c:noMultiLvlLbl val="0"/>
      </c:catAx>
      <c:valAx>
        <c:axId val="342046616"/>
        <c:scaling>
          <c:orientation val="minMax"/>
        </c:scaling>
        <c:delete val="0"/>
        <c:axPos val="l"/>
        <c:majorGridlines>
          <c:spPr>
            <a:ln w="9525" cap="flat" cmpd="sng" algn="ctr">
              <a:solidFill>
                <a:schemeClr val="bg1">
                  <a:lumMod val="75000"/>
                </a:schemeClr>
              </a:solidFill>
              <a:round/>
            </a:ln>
            <a:effectLst/>
          </c:spPr>
        </c:majorGridlines>
        <c:numFmt formatCode="0_ " sourceLinked="0"/>
        <c:majorTickMark val="none"/>
        <c:minorTickMark val="none"/>
        <c:tickLblPos val="nextTo"/>
        <c:spPr>
          <a:noFill/>
          <a:ln w="6350">
            <a:solidFill>
              <a:schemeClr val="bg1">
                <a:lumMod val="85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alibri 本文"/>
                <a:ea typeface="メイリオ" panose="020B0604030504040204" pitchFamily="50" charset="-128"/>
                <a:cs typeface="+mn-cs"/>
              </a:defRPr>
            </a:pPr>
            <a:endParaRPr lang="ja-JP"/>
          </a:p>
        </c:txPr>
        <c:crossAx val="473036904"/>
        <c:crosses val="autoZero"/>
        <c:crossBetween val="between"/>
        <c:majorUnit val="20"/>
      </c:valAx>
      <c:spPr>
        <a:noFill/>
        <a:ln>
          <a:noFill/>
        </a:ln>
        <a:effectLst/>
      </c:spPr>
    </c:plotArea>
    <c:legend>
      <c:legendPos val="r"/>
      <c:layout>
        <c:manualLayout>
          <c:xMode val="edge"/>
          <c:yMode val="edge"/>
          <c:x val="9.3066044240531651E-2"/>
          <c:y val="3.1606928129915654E-2"/>
          <c:w val="0.13920360211306021"/>
          <c:h val="0.102203722156610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bg1">
          <a:lumMod val="7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35628770890079"/>
          <c:y val="0.14029432979225079"/>
          <c:w val="0.47499441557071076"/>
          <c:h val="0.78215085930937489"/>
        </c:manualLayout>
      </c:layout>
      <c:radarChart>
        <c:radarStyle val="marker"/>
        <c:varyColors val="0"/>
        <c:ser>
          <c:idx val="0"/>
          <c:order val="0"/>
          <c:tx>
            <c:strRef>
              <c:f>'レーダーチャート(総合評価)'!$D$42</c:f>
              <c:strCache>
                <c:ptCount val="1"/>
                <c:pt idx="0">
                  <c:v>評価点</c:v>
                </c:pt>
              </c:strCache>
            </c:strRef>
          </c:tx>
          <c:spPr>
            <a:ln w="31750"/>
          </c:spPr>
          <c:marker>
            <c:symbol val="circle"/>
            <c:size val="7"/>
          </c:marker>
          <c:cat>
            <c:strRef>
              <c:f>'レーダーチャート(総合評価)'!$C$43:$C$52</c:f>
              <c:strCache>
                <c:ptCount val="10"/>
                <c:pt idx="0">
                  <c:v>①PC運用(管理者権限、資産管理ソフト、パッチ)</c:v>
                </c:pt>
                <c:pt idx="1">
                  <c:v>②ウイルス対策ソフトの運用(PC)</c:v>
                </c:pt>
                <c:pt idx="2">
                  <c:v>③サーバー運用</c:v>
                </c:pt>
                <c:pt idx="3">
                  <c:v>④ウイルス対策ソフトの運用(サーバ)</c:v>
                </c:pt>
                <c:pt idx="4">
                  <c:v>⑤標的型攻撃対策システムの運用</c:v>
                </c:pt>
                <c:pt idx="5">
                  <c:v>⑥Webプロキシサーバーの運用</c:v>
                </c:pt>
                <c:pt idx="6">
                  <c:v>⑦PC運用(管理者権限、オンラインバンキング端末)</c:v>
                </c:pt>
                <c:pt idx="7">
                  <c:v>⑧システム管理用PCの運用</c:v>
                </c:pt>
                <c:pt idx="8">
                  <c:v>⑨マルウェア感染時の対応</c:v>
                </c:pt>
                <c:pt idx="9">
                  <c:v>⑩マルウェア教育・訓練</c:v>
                </c:pt>
              </c:strCache>
            </c:strRef>
          </c:cat>
          <c:val>
            <c:numRef>
              <c:f>'レーダーチャート(総合評価)'!$D$43:$D$52</c:f>
              <c:numCache>
                <c:formatCode>0.0_ </c:formatCode>
                <c:ptCount val="10"/>
                <c:pt idx="0">
                  <c:v>70</c:v>
                </c:pt>
                <c:pt idx="1">
                  <c:v>75</c:v>
                </c:pt>
                <c:pt idx="2">
                  <c:v>100</c:v>
                </c:pt>
                <c:pt idx="3">
                  <c:v>50</c:v>
                </c:pt>
                <c:pt idx="4">
                  <c:v>0</c:v>
                </c:pt>
                <c:pt idx="5">
                  <c:v>0</c:v>
                </c:pt>
                <c:pt idx="6">
                  <c:v>50</c:v>
                </c:pt>
                <c:pt idx="7">
                  <c:v>5</c:v>
                </c:pt>
                <c:pt idx="8">
                  <c:v>100</c:v>
                </c:pt>
                <c:pt idx="9">
                  <c:v>66.666666666666671</c:v>
                </c:pt>
              </c:numCache>
            </c:numRef>
          </c:val>
          <c:extLst>
            <c:ext xmlns:c16="http://schemas.microsoft.com/office/drawing/2014/chart" uri="{C3380CC4-5D6E-409C-BE32-E72D297353CC}">
              <c16:uniqueId val="{00000000-8370-43E0-A3D4-B83585153A4A}"/>
            </c:ext>
          </c:extLst>
        </c:ser>
        <c:ser>
          <c:idx val="1"/>
          <c:order val="1"/>
          <c:tx>
            <c:strRef>
              <c:f>'レーダーチャート(総合評価)'!$E$42</c:f>
              <c:strCache>
                <c:ptCount val="1"/>
                <c:pt idx="0">
                  <c:v>期待値</c:v>
                </c:pt>
              </c:strCache>
            </c:strRef>
          </c:tx>
          <c:spPr>
            <a:ln>
              <a:solidFill>
                <a:srgbClr val="FF0000"/>
              </a:solidFill>
              <a:prstDash val="sysDash"/>
            </a:ln>
          </c:spPr>
          <c:marker>
            <c:symbol val="none"/>
          </c:marker>
          <c:cat>
            <c:strRef>
              <c:f>'レーダーチャート(総合評価)'!$C$43:$C$52</c:f>
              <c:strCache>
                <c:ptCount val="10"/>
                <c:pt idx="0">
                  <c:v>①PC運用(管理者権限、資産管理ソフト、パッチ)</c:v>
                </c:pt>
                <c:pt idx="1">
                  <c:v>②ウイルス対策ソフトの運用(PC)</c:v>
                </c:pt>
                <c:pt idx="2">
                  <c:v>③サーバー運用</c:v>
                </c:pt>
                <c:pt idx="3">
                  <c:v>④ウイルス対策ソフトの運用(サーバ)</c:v>
                </c:pt>
                <c:pt idx="4">
                  <c:v>⑤標的型攻撃対策システムの運用</c:v>
                </c:pt>
                <c:pt idx="5">
                  <c:v>⑥Webプロキシサーバーの運用</c:v>
                </c:pt>
                <c:pt idx="6">
                  <c:v>⑦PC運用(管理者権限、オンラインバンキング端末)</c:v>
                </c:pt>
                <c:pt idx="7">
                  <c:v>⑧システム管理用PCの運用</c:v>
                </c:pt>
                <c:pt idx="8">
                  <c:v>⑨マルウェア感染時の対応</c:v>
                </c:pt>
                <c:pt idx="9">
                  <c:v>⑩マルウェア教育・訓練</c:v>
                </c:pt>
              </c:strCache>
            </c:strRef>
          </c:cat>
          <c:val>
            <c:numRef>
              <c:f>'レーダーチャート(総合評価)'!$E$43:$E$52</c:f>
              <c:numCache>
                <c:formatCode>General</c:formatCode>
                <c:ptCount val="10"/>
                <c:pt idx="0">
                  <c:v>80</c:v>
                </c:pt>
                <c:pt idx="1">
                  <c:v>80</c:v>
                </c:pt>
                <c:pt idx="2">
                  <c:v>80</c:v>
                </c:pt>
                <c:pt idx="3">
                  <c:v>80</c:v>
                </c:pt>
                <c:pt idx="4">
                  <c:v>80</c:v>
                </c:pt>
                <c:pt idx="5">
                  <c:v>80</c:v>
                </c:pt>
                <c:pt idx="6">
                  <c:v>80</c:v>
                </c:pt>
                <c:pt idx="7">
                  <c:v>80</c:v>
                </c:pt>
                <c:pt idx="8">
                  <c:v>80</c:v>
                </c:pt>
                <c:pt idx="9">
                  <c:v>80</c:v>
                </c:pt>
              </c:numCache>
            </c:numRef>
          </c:val>
          <c:extLst>
            <c:ext xmlns:c16="http://schemas.microsoft.com/office/drawing/2014/chart" uri="{C3380CC4-5D6E-409C-BE32-E72D297353CC}">
              <c16:uniqueId val="{00000001-8370-43E0-A3D4-B83585153A4A}"/>
            </c:ext>
          </c:extLst>
        </c:ser>
        <c:dLbls>
          <c:showLegendKey val="0"/>
          <c:showVal val="0"/>
          <c:showCatName val="0"/>
          <c:showSerName val="0"/>
          <c:showPercent val="0"/>
          <c:showBubbleSize val="0"/>
        </c:dLbls>
        <c:axId val="347038080"/>
        <c:axId val="347040000"/>
      </c:radarChart>
      <c:catAx>
        <c:axId val="347038080"/>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347040000"/>
        <c:crosses val="autoZero"/>
        <c:auto val="1"/>
        <c:lblAlgn val="ctr"/>
        <c:lblOffset val="100"/>
        <c:noMultiLvlLbl val="0"/>
      </c:catAx>
      <c:valAx>
        <c:axId val="347040000"/>
        <c:scaling>
          <c:orientation val="minMax"/>
          <c:max val="100"/>
          <c:min val="0"/>
        </c:scaling>
        <c:delete val="0"/>
        <c:axPos val="l"/>
        <c:majorGridlines/>
        <c:numFmt formatCode="0_ " sourceLinked="0"/>
        <c:majorTickMark val="cross"/>
        <c:minorTickMark val="none"/>
        <c:tickLblPos val="nextTo"/>
        <c:crossAx val="347038080"/>
        <c:crosses val="autoZero"/>
        <c:crossBetween val="between"/>
        <c:majorUnit val="20"/>
        <c:minorUnit val="20"/>
      </c:valAx>
    </c:plotArea>
    <c:legend>
      <c:legendPos val="r"/>
      <c:layout>
        <c:manualLayout>
          <c:xMode val="edge"/>
          <c:yMode val="edge"/>
          <c:x val="1.9054050329991041E-2"/>
          <c:y val="2.1419489984224192E-2"/>
          <c:w val="0.1664574419437802"/>
          <c:h val="0.15071237248429387"/>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15644765715761"/>
          <c:y val="0.21748031496062992"/>
          <c:w val="0.51417344348349903"/>
          <c:h val="0.71576107720262783"/>
        </c:manualLayout>
      </c:layout>
      <c:radarChart>
        <c:radarStyle val="marker"/>
        <c:varyColors val="0"/>
        <c:ser>
          <c:idx val="0"/>
          <c:order val="0"/>
          <c:tx>
            <c:strRef>
              <c:f>'レーダーチャート(総合評価)'!$D$60</c:f>
              <c:strCache>
                <c:ptCount val="1"/>
                <c:pt idx="0">
                  <c:v>評価点</c:v>
                </c:pt>
              </c:strCache>
            </c:strRef>
          </c:tx>
          <c:spPr>
            <a:ln w="31750"/>
          </c:spPr>
          <c:marker>
            <c:symbol val="circle"/>
            <c:size val="7"/>
          </c:marker>
          <c:cat>
            <c:strRef>
              <c:f>'レーダーチャート(総合評価)'!$C$61:$C$75</c:f>
              <c:strCache>
                <c:ptCount val="15"/>
                <c:pt idx="0">
                  <c:v>①IPSの運用</c:v>
                </c:pt>
                <c:pt idx="1">
                  <c:v>②WAFの運用</c:v>
                </c:pt>
                <c:pt idx="2">
                  <c:v>③ネットワーク分割</c:v>
                </c:pt>
                <c:pt idx="3">
                  <c:v>④アカウント管理</c:v>
                </c:pt>
                <c:pt idx="4">
                  <c:v>⑤アクセス権限の管理</c:v>
                </c:pt>
                <c:pt idx="5">
                  <c:v>⑥ログ管理</c:v>
                </c:pt>
                <c:pt idx="6">
                  <c:v>⑦しくみの対策</c:v>
                </c:pt>
                <c:pt idx="7">
                  <c:v>⑧IDやパスワードによるなりすまし対策</c:v>
                </c:pt>
                <c:pt idx="8">
                  <c:v>⑨ログオン／ログオフの管理</c:v>
                </c:pt>
                <c:pt idx="9">
                  <c:v>⑩資産管理</c:v>
                </c:pt>
                <c:pt idx="10">
                  <c:v>⑪盗聴対策</c:v>
                </c:pt>
                <c:pt idx="11">
                  <c:v>⑫脆弱性管理</c:v>
                </c:pt>
                <c:pt idx="12">
                  <c:v>⑬構成管理・変更管理</c:v>
                </c:pt>
                <c:pt idx="13">
                  <c:v>⑭リモート回線接続対策</c:v>
                </c:pt>
                <c:pt idx="14">
                  <c:v>⑮外部への不正通信対策</c:v>
                </c:pt>
              </c:strCache>
            </c:strRef>
          </c:cat>
          <c:val>
            <c:numRef>
              <c:f>'レーダーチャート(総合評価)'!$D$61:$D$75</c:f>
              <c:numCache>
                <c:formatCode>0.0_ </c:formatCode>
                <c:ptCount val="15"/>
                <c:pt idx="0">
                  <c:v>100</c:v>
                </c:pt>
                <c:pt idx="1">
                  <c:v>100</c:v>
                </c:pt>
                <c:pt idx="2">
                  <c:v>0</c:v>
                </c:pt>
                <c:pt idx="3">
                  <c:v>90</c:v>
                </c:pt>
                <c:pt idx="4">
                  <c:v>100</c:v>
                </c:pt>
                <c:pt idx="5">
                  <c:v>60</c:v>
                </c:pt>
                <c:pt idx="6">
                  <c:v>0</c:v>
                </c:pt>
                <c:pt idx="7">
                  <c:v>92.857142857142861</c:v>
                </c:pt>
                <c:pt idx="8">
                  <c:v>0</c:v>
                </c:pt>
                <c:pt idx="9">
                  <c:v>0</c:v>
                </c:pt>
                <c:pt idx="10">
                  <c:v>0</c:v>
                </c:pt>
                <c:pt idx="11">
                  <c:v>8.3333333333333339</c:v>
                </c:pt>
                <c:pt idx="12">
                  <c:v>0</c:v>
                </c:pt>
                <c:pt idx="13">
                  <c:v>0</c:v>
                </c:pt>
                <c:pt idx="14">
                  <c:v>0</c:v>
                </c:pt>
              </c:numCache>
            </c:numRef>
          </c:val>
          <c:extLst>
            <c:ext xmlns:c16="http://schemas.microsoft.com/office/drawing/2014/chart" uri="{C3380CC4-5D6E-409C-BE32-E72D297353CC}">
              <c16:uniqueId val="{00000000-F53C-4A0C-B15E-06FDFEE62B9C}"/>
            </c:ext>
          </c:extLst>
        </c:ser>
        <c:ser>
          <c:idx val="1"/>
          <c:order val="1"/>
          <c:tx>
            <c:strRef>
              <c:f>'レーダーチャート(総合評価)'!$E$60</c:f>
              <c:strCache>
                <c:ptCount val="1"/>
                <c:pt idx="0">
                  <c:v>期待値</c:v>
                </c:pt>
              </c:strCache>
            </c:strRef>
          </c:tx>
          <c:spPr>
            <a:ln>
              <a:solidFill>
                <a:srgbClr val="FF0000"/>
              </a:solidFill>
              <a:prstDash val="sysDash"/>
            </a:ln>
          </c:spPr>
          <c:marker>
            <c:symbol val="none"/>
          </c:marker>
          <c:cat>
            <c:strRef>
              <c:f>'レーダーチャート(総合評価)'!$C$61:$C$75</c:f>
              <c:strCache>
                <c:ptCount val="15"/>
                <c:pt idx="0">
                  <c:v>①IPSの運用</c:v>
                </c:pt>
                <c:pt idx="1">
                  <c:v>②WAFの運用</c:v>
                </c:pt>
                <c:pt idx="2">
                  <c:v>③ネットワーク分割</c:v>
                </c:pt>
                <c:pt idx="3">
                  <c:v>④アカウント管理</c:v>
                </c:pt>
                <c:pt idx="4">
                  <c:v>⑤アクセス権限の管理</c:v>
                </c:pt>
                <c:pt idx="5">
                  <c:v>⑥ログ管理</c:v>
                </c:pt>
                <c:pt idx="6">
                  <c:v>⑦しくみの対策</c:v>
                </c:pt>
                <c:pt idx="7">
                  <c:v>⑧IDやパスワードによるなりすまし対策</c:v>
                </c:pt>
                <c:pt idx="8">
                  <c:v>⑨ログオン／ログオフの管理</c:v>
                </c:pt>
                <c:pt idx="9">
                  <c:v>⑩資産管理</c:v>
                </c:pt>
                <c:pt idx="10">
                  <c:v>⑪盗聴対策</c:v>
                </c:pt>
                <c:pt idx="11">
                  <c:v>⑫脆弱性管理</c:v>
                </c:pt>
                <c:pt idx="12">
                  <c:v>⑬構成管理・変更管理</c:v>
                </c:pt>
                <c:pt idx="13">
                  <c:v>⑭リモート回線接続対策</c:v>
                </c:pt>
                <c:pt idx="14">
                  <c:v>⑮外部への不正通信対策</c:v>
                </c:pt>
              </c:strCache>
            </c:strRef>
          </c:cat>
          <c:val>
            <c:numRef>
              <c:f>'レーダーチャート(総合評価)'!$E$61:$E$75</c:f>
              <c:numCache>
                <c:formatCode>General</c:formatCode>
                <c:ptCount val="15"/>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numCache>
            </c:numRef>
          </c:val>
          <c:extLst>
            <c:ext xmlns:c16="http://schemas.microsoft.com/office/drawing/2014/chart" uri="{C3380CC4-5D6E-409C-BE32-E72D297353CC}">
              <c16:uniqueId val="{00000001-F53C-4A0C-B15E-06FDFEE62B9C}"/>
            </c:ext>
          </c:extLst>
        </c:ser>
        <c:dLbls>
          <c:showLegendKey val="0"/>
          <c:showVal val="0"/>
          <c:showCatName val="0"/>
          <c:showSerName val="0"/>
          <c:showPercent val="0"/>
          <c:showBubbleSize val="0"/>
        </c:dLbls>
        <c:axId val="378555008"/>
        <c:axId val="378687872"/>
      </c:radarChart>
      <c:catAx>
        <c:axId val="378555008"/>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378687872"/>
        <c:crosses val="autoZero"/>
        <c:auto val="1"/>
        <c:lblAlgn val="ctr"/>
        <c:lblOffset val="100"/>
        <c:noMultiLvlLbl val="0"/>
      </c:catAx>
      <c:valAx>
        <c:axId val="378687872"/>
        <c:scaling>
          <c:orientation val="minMax"/>
          <c:max val="100"/>
          <c:min val="0"/>
        </c:scaling>
        <c:delete val="0"/>
        <c:axPos val="l"/>
        <c:majorGridlines/>
        <c:numFmt formatCode="0_ " sourceLinked="0"/>
        <c:majorTickMark val="cross"/>
        <c:minorTickMark val="none"/>
        <c:tickLblPos val="nextTo"/>
        <c:crossAx val="378555008"/>
        <c:crosses val="autoZero"/>
        <c:crossBetween val="between"/>
        <c:majorUnit val="20"/>
        <c:minorUnit val="20"/>
      </c:valAx>
    </c:plotArea>
    <c:legend>
      <c:legendPos val="r"/>
      <c:layout>
        <c:manualLayout>
          <c:xMode val="edge"/>
          <c:yMode val="edge"/>
          <c:x val="2.185792349726776E-2"/>
          <c:y val="3.8134463961235619E-2"/>
          <c:w val="0.16370371643462361"/>
          <c:h val="0.13634893214640734"/>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872640398029577"/>
          <c:y val="0.17519284047827358"/>
          <c:w val="0.44498482820169566"/>
          <c:h val="0.75057391325291778"/>
        </c:manualLayout>
      </c:layout>
      <c:radarChart>
        <c:radarStyle val="marker"/>
        <c:varyColors val="0"/>
        <c:ser>
          <c:idx val="0"/>
          <c:order val="0"/>
          <c:tx>
            <c:strRef>
              <c:f>'レーダーチャート(総合評価)'!$D$80</c:f>
              <c:strCache>
                <c:ptCount val="1"/>
                <c:pt idx="0">
                  <c:v>評価点</c:v>
                </c:pt>
              </c:strCache>
            </c:strRef>
          </c:tx>
          <c:spPr>
            <a:ln w="31750"/>
          </c:spPr>
          <c:marker>
            <c:symbol val="circle"/>
            <c:size val="7"/>
          </c:marker>
          <c:cat>
            <c:strRef>
              <c:f>'レーダーチャート(総合評価)'!$C$81:$C$84</c:f>
              <c:strCache>
                <c:ptCount val="4"/>
                <c:pt idx="0">
                  <c:v>①対応体制構築</c:v>
                </c:pt>
                <c:pt idx="1">
                  <c:v>②信頼性の高いECサイトの運用</c:v>
                </c:pt>
                <c:pt idx="2">
                  <c:v>③メールサーバーの保護</c:v>
                </c:pt>
                <c:pt idx="3">
                  <c:v>④なりすまし防止</c:v>
                </c:pt>
              </c:strCache>
            </c:strRef>
          </c:cat>
          <c:val>
            <c:numRef>
              <c:f>'レーダーチャート(総合評価)'!$D$81:$D$84</c:f>
              <c:numCache>
                <c:formatCode>0.0_ </c:formatCode>
                <c:ptCount val="4"/>
                <c:pt idx="0">
                  <c:v>0</c:v>
                </c:pt>
                <c:pt idx="1">
                  <c:v>100</c:v>
                </c:pt>
                <c:pt idx="2">
                  <c:v>100</c:v>
                </c:pt>
                <c:pt idx="3">
                  <c:v>100</c:v>
                </c:pt>
              </c:numCache>
            </c:numRef>
          </c:val>
          <c:extLst>
            <c:ext xmlns:c16="http://schemas.microsoft.com/office/drawing/2014/chart" uri="{C3380CC4-5D6E-409C-BE32-E72D297353CC}">
              <c16:uniqueId val="{00000000-4BF7-481B-A2A7-A25C3164CB0A}"/>
            </c:ext>
          </c:extLst>
        </c:ser>
        <c:ser>
          <c:idx val="1"/>
          <c:order val="1"/>
          <c:tx>
            <c:strRef>
              <c:f>'レーダーチャート(総合評価)'!$E$80</c:f>
              <c:strCache>
                <c:ptCount val="1"/>
                <c:pt idx="0">
                  <c:v>期待値</c:v>
                </c:pt>
              </c:strCache>
            </c:strRef>
          </c:tx>
          <c:spPr>
            <a:ln>
              <a:solidFill>
                <a:srgbClr val="FF0000"/>
              </a:solidFill>
              <a:prstDash val="sysDash"/>
            </a:ln>
          </c:spPr>
          <c:marker>
            <c:symbol val="none"/>
          </c:marker>
          <c:cat>
            <c:strRef>
              <c:f>'レーダーチャート(総合評価)'!$C$81:$C$84</c:f>
              <c:strCache>
                <c:ptCount val="4"/>
                <c:pt idx="0">
                  <c:v>①対応体制構築</c:v>
                </c:pt>
                <c:pt idx="1">
                  <c:v>②信頼性の高いECサイトの運用</c:v>
                </c:pt>
                <c:pt idx="2">
                  <c:v>③メールサーバーの保護</c:v>
                </c:pt>
                <c:pt idx="3">
                  <c:v>④なりすまし防止</c:v>
                </c:pt>
              </c:strCache>
            </c:strRef>
          </c:cat>
          <c:val>
            <c:numRef>
              <c:f>'レーダーチャート(総合評価)'!$E$81:$E$84</c:f>
              <c:numCache>
                <c:formatCode>General</c:formatCode>
                <c:ptCount val="4"/>
                <c:pt idx="0">
                  <c:v>80</c:v>
                </c:pt>
                <c:pt idx="1">
                  <c:v>80</c:v>
                </c:pt>
                <c:pt idx="2">
                  <c:v>80</c:v>
                </c:pt>
                <c:pt idx="3">
                  <c:v>80</c:v>
                </c:pt>
              </c:numCache>
            </c:numRef>
          </c:val>
          <c:extLst>
            <c:ext xmlns:c16="http://schemas.microsoft.com/office/drawing/2014/chart" uri="{C3380CC4-5D6E-409C-BE32-E72D297353CC}">
              <c16:uniqueId val="{00000001-4BF7-481B-A2A7-A25C3164CB0A}"/>
            </c:ext>
          </c:extLst>
        </c:ser>
        <c:dLbls>
          <c:showLegendKey val="0"/>
          <c:showVal val="0"/>
          <c:showCatName val="0"/>
          <c:showSerName val="0"/>
          <c:showPercent val="0"/>
          <c:showBubbleSize val="0"/>
        </c:dLbls>
        <c:axId val="160897664"/>
        <c:axId val="160940416"/>
      </c:radarChart>
      <c:catAx>
        <c:axId val="160897664"/>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0940416"/>
        <c:crosses val="autoZero"/>
        <c:auto val="1"/>
        <c:lblAlgn val="ctr"/>
        <c:lblOffset val="100"/>
        <c:noMultiLvlLbl val="0"/>
      </c:catAx>
      <c:valAx>
        <c:axId val="160940416"/>
        <c:scaling>
          <c:orientation val="minMax"/>
          <c:max val="100"/>
          <c:min val="0"/>
        </c:scaling>
        <c:delete val="0"/>
        <c:axPos val="l"/>
        <c:majorGridlines/>
        <c:numFmt formatCode="0_ " sourceLinked="0"/>
        <c:majorTickMark val="cross"/>
        <c:minorTickMark val="none"/>
        <c:tickLblPos val="nextTo"/>
        <c:crossAx val="160897664"/>
        <c:crosses val="autoZero"/>
        <c:crossBetween val="between"/>
        <c:majorUnit val="20"/>
        <c:minorUnit val="20"/>
      </c:valAx>
    </c:plotArea>
    <c:legend>
      <c:legendPos val="r"/>
      <c:layout>
        <c:manualLayout>
          <c:xMode val="edge"/>
          <c:yMode val="edge"/>
          <c:x val="2.2964509394572025E-2"/>
          <c:y val="3.6653178769320505E-2"/>
          <c:w val="0.16435303372317636"/>
          <c:h val="0.15671858605838637"/>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0971128608924"/>
          <c:y val="0.19587592788014901"/>
          <c:w val="0.41921303587051617"/>
          <c:h val="0.72681224125334853"/>
        </c:manualLayout>
      </c:layout>
      <c:radarChart>
        <c:radarStyle val="marker"/>
        <c:varyColors val="0"/>
        <c:ser>
          <c:idx val="0"/>
          <c:order val="0"/>
          <c:tx>
            <c:strRef>
              <c:f>'レーダーチャート(総合評価)'!$D$99</c:f>
              <c:strCache>
                <c:ptCount val="1"/>
                <c:pt idx="0">
                  <c:v>評価点</c:v>
                </c:pt>
              </c:strCache>
            </c:strRef>
          </c:tx>
          <c:spPr>
            <a:ln w="31750"/>
          </c:spPr>
          <c:marker>
            <c:symbol val="circle"/>
            <c:size val="7"/>
          </c:marker>
          <c:cat>
            <c:strRef>
              <c:f>'レーダーチャート(総合評価)'!$C$100:$C$105</c:f>
              <c:strCache>
                <c:ptCount val="6"/>
                <c:pt idx="0">
                  <c:v>①開発担当者と運用担当者の役割分担</c:v>
                </c:pt>
                <c:pt idx="1">
                  <c:v>②開発業務管理</c:v>
                </c:pt>
                <c:pt idx="2">
                  <c:v>③運用業務管理</c:v>
                </c:pt>
                <c:pt idx="3">
                  <c:v>④利用の制限</c:v>
                </c:pt>
                <c:pt idx="4">
                  <c:v>⑤端末の保護</c:v>
                </c:pt>
                <c:pt idx="5">
                  <c:v>⑥ログ管理</c:v>
                </c:pt>
              </c:strCache>
            </c:strRef>
          </c:cat>
          <c:val>
            <c:numRef>
              <c:f>'レーダーチャート(総合評価)'!$D$100:$D$105</c:f>
              <c:numCache>
                <c:formatCode>0.0_ </c:formatCode>
                <c:ptCount val="6"/>
                <c:pt idx="0">
                  <c:v>0</c:v>
                </c:pt>
                <c:pt idx="1">
                  <c:v>0</c:v>
                </c:pt>
                <c:pt idx="2">
                  <c:v>0</c:v>
                </c:pt>
                <c:pt idx="3">
                  <c:v>0</c:v>
                </c:pt>
                <c:pt idx="4">
                  <c:v>0</c:v>
                </c:pt>
                <c:pt idx="5">
                  <c:v>14.285714285714286</c:v>
                </c:pt>
              </c:numCache>
            </c:numRef>
          </c:val>
          <c:extLst>
            <c:ext xmlns:c16="http://schemas.microsoft.com/office/drawing/2014/chart" uri="{C3380CC4-5D6E-409C-BE32-E72D297353CC}">
              <c16:uniqueId val="{00000000-FC28-402F-B0FD-540151459B44}"/>
            </c:ext>
          </c:extLst>
        </c:ser>
        <c:ser>
          <c:idx val="1"/>
          <c:order val="1"/>
          <c:tx>
            <c:strRef>
              <c:f>'レーダーチャート(総合評価)'!$E$99</c:f>
              <c:strCache>
                <c:ptCount val="1"/>
                <c:pt idx="0">
                  <c:v>期待値</c:v>
                </c:pt>
              </c:strCache>
            </c:strRef>
          </c:tx>
          <c:spPr>
            <a:ln>
              <a:solidFill>
                <a:srgbClr val="FF0000"/>
              </a:solidFill>
              <a:prstDash val="sysDash"/>
            </a:ln>
          </c:spPr>
          <c:marker>
            <c:symbol val="none"/>
          </c:marker>
          <c:cat>
            <c:strRef>
              <c:f>'レーダーチャート(総合評価)'!$C$100:$C$105</c:f>
              <c:strCache>
                <c:ptCount val="6"/>
                <c:pt idx="0">
                  <c:v>①開発担当者と運用担当者の役割分担</c:v>
                </c:pt>
                <c:pt idx="1">
                  <c:v>②開発業務管理</c:v>
                </c:pt>
                <c:pt idx="2">
                  <c:v>③運用業務管理</c:v>
                </c:pt>
                <c:pt idx="3">
                  <c:v>④利用の制限</c:v>
                </c:pt>
                <c:pt idx="4">
                  <c:v>⑤端末の保護</c:v>
                </c:pt>
                <c:pt idx="5">
                  <c:v>⑥ログ管理</c:v>
                </c:pt>
              </c:strCache>
            </c:strRef>
          </c:cat>
          <c:val>
            <c:numRef>
              <c:f>'レーダーチャート(総合評価)'!$E$100:$E$105</c:f>
              <c:numCache>
                <c:formatCode>General</c:formatCode>
                <c:ptCount val="6"/>
                <c:pt idx="0">
                  <c:v>80</c:v>
                </c:pt>
                <c:pt idx="1">
                  <c:v>80</c:v>
                </c:pt>
                <c:pt idx="2">
                  <c:v>80</c:v>
                </c:pt>
                <c:pt idx="3">
                  <c:v>80</c:v>
                </c:pt>
                <c:pt idx="4">
                  <c:v>80</c:v>
                </c:pt>
                <c:pt idx="5">
                  <c:v>80</c:v>
                </c:pt>
              </c:numCache>
            </c:numRef>
          </c:val>
          <c:extLst>
            <c:ext xmlns:c16="http://schemas.microsoft.com/office/drawing/2014/chart" uri="{C3380CC4-5D6E-409C-BE32-E72D297353CC}">
              <c16:uniqueId val="{00000001-FC28-402F-B0FD-540151459B44}"/>
            </c:ext>
          </c:extLst>
        </c:ser>
        <c:dLbls>
          <c:showLegendKey val="0"/>
          <c:showVal val="0"/>
          <c:showCatName val="0"/>
          <c:showSerName val="0"/>
          <c:showPercent val="0"/>
          <c:showBubbleSize val="0"/>
        </c:dLbls>
        <c:axId val="160953856"/>
        <c:axId val="160955392"/>
      </c:radarChart>
      <c:catAx>
        <c:axId val="160953856"/>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0955392"/>
        <c:crosses val="autoZero"/>
        <c:auto val="1"/>
        <c:lblAlgn val="ctr"/>
        <c:lblOffset val="100"/>
        <c:noMultiLvlLbl val="0"/>
      </c:catAx>
      <c:valAx>
        <c:axId val="160955392"/>
        <c:scaling>
          <c:orientation val="minMax"/>
          <c:max val="100"/>
          <c:min val="0"/>
        </c:scaling>
        <c:delete val="0"/>
        <c:axPos val="l"/>
        <c:majorGridlines/>
        <c:numFmt formatCode="0_ " sourceLinked="0"/>
        <c:majorTickMark val="cross"/>
        <c:minorTickMark val="none"/>
        <c:tickLblPos val="nextTo"/>
        <c:crossAx val="160953856"/>
        <c:crosses val="autoZero"/>
        <c:crossBetween val="between"/>
        <c:majorUnit val="20"/>
        <c:minorUnit val="20"/>
      </c:valAx>
    </c:plotArea>
    <c:legend>
      <c:legendPos val="r"/>
      <c:layout>
        <c:manualLayout>
          <c:xMode val="edge"/>
          <c:yMode val="edge"/>
          <c:x val="1.6666666666666666E-2"/>
          <c:y val="2.2418934475295863E-2"/>
          <c:w val="0.16406830205704265"/>
          <c:h val="0.15439098105630317"/>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73593279963178"/>
          <c:y val="0.12595046947360433"/>
          <c:w val="0.48155003589060763"/>
          <c:h val="0.82526837392764052"/>
        </c:manualLayout>
      </c:layout>
      <c:radarChart>
        <c:radarStyle val="marker"/>
        <c:varyColors val="0"/>
        <c:ser>
          <c:idx val="0"/>
          <c:order val="0"/>
          <c:tx>
            <c:strRef>
              <c:f>'レーダーチャート(総合評価)'!$D$119</c:f>
              <c:strCache>
                <c:ptCount val="1"/>
                <c:pt idx="0">
                  <c:v>評価点</c:v>
                </c:pt>
              </c:strCache>
            </c:strRef>
          </c:tx>
          <c:spPr>
            <a:ln w="31750"/>
          </c:spPr>
          <c:cat>
            <c:strRef>
              <c:f>'レーダーチャート(総合評価)'!$C$120:$C$123</c:f>
              <c:strCache>
                <c:ptCount val="4"/>
                <c:pt idx="0">
                  <c:v>①ユーザーマニュアル</c:v>
                </c:pt>
                <c:pt idx="1">
                  <c:v>②ユーザー教育</c:v>
                </c:pt>
                <c:pt idx="2">
                  <c:v>③業務内容に関する問合せへの対応</c:v>
                </c:pt>
                <c:pt idx="3">
                  <c:v>④情報システムの工夫</c:v>
                </c:pt>
              </c:strCache>
            </c:strRef>
          </c:cat>
          <c:val>
            <c:numRef>
              <c:f>'レーダーチャート(総合評価)'!$D$120:$D$123</c:f>
              <c:numCache>
                <c:formatCode>0.0_ </c:formatCode>
                <c:ptCount val="4"/>
                <c:pt idx="0">
                  <c:v>0</c:v>
                </c:pt>
                <c:pt idx="1">
                  <c:v>0</c:v>
                </c:pt>
                <c:pt idx="2">
                  <c:v>0</c:v>
                </c:pt>
                <c:pt idx="3">
                  <c:v>25</c:v>
                </c:pt>
              </c:numCache>
            </c:numRef>
          </c:val>
          <c:extLst>
            <c:ext xmlns:c16="http://schemas.microsoft.com/office/drawing/2014/chart" uri="{C3380CC4-5D6E-409C-BE32-E72D297353CC}">
              <c16:uniqueId val="{00000000-9346-472A-9DF7-56703C9214AD}"/>
            </c:ext>
          </c:extLst>
        </c:ser>
        <c:ser>
          <c:idx val="1"/>
          <c:order val="1"/>
          <c:tx>
            <c:strRef>
              <c:f>'レーダーチャート(総合評価)'!$E$119</c:f>
              <c:strCache>
                <c:ptCount val="1"/>
                <c:pt idx="0">
                  <c:v>期待値</c:v>
                </c:pt>
              </c:strCache>
            </c:strRef>
          </c:tx>
          <c:spPr>
            <a:ln>
              <a:solidFill>
                <a:srgbClr val="FF0000"/>
              </a:solidFill>
              <a:prstDash val="sysDash"/>
            </a:ln>
          </c:spPr>
          <c:marker>
            <c:symbol val="none"/>
          </c:marker>
          <c:cat>
            <c:strRef>
              <c:f>'レーダーチャート(総合評価)'!$C$120:$C$123</c:f>
              <c:strCache>
                <c:ptCount val="4"/>
                <c:pt idx="0">
                  <c:v>①ユーザーマニュアル</c:v>
                </c:pt>
                <c:pt idx="1">
                  <c:v>②ユーザー教育</c:v>
                </c:pt>
                <c:pt idx="2">
                  <c:v>③業務内容に関する問合せへの対応</c:v>
                </c:pt>
                <c:pt idx="3">
                  <c:v>④情報システムの工夫</c:v>
                </c:pt>
              </c:strCache>
            </c:strRef>
          </c:cat>
          <c:val>
            <c:numRef>
              <c:f>'レーダーチャート(総合評価)'!$E$120:$E$123</c:f>
              <c:numCache>
                <c:formatCode>General</c:formatCode>
                <c:ptCount val="4"/>
                <c:pt idx="0">
                  <c:v>80</c:v>
                </c:pt>
                <c:pt idx="1">
                  <c:v>80</c:v>
                </c:pt>
                <c:pt idx="2">
                  <c:v>80</c:v>
                </c:pt>
                <c:pt idx="3">
                  <c:v>80</c:v>
                </c:pt>
              </c:numCache>
            </c:numRef>
          </c:val>
          <c:extLst>
            <c:ext xmlns:c16="http://schemas.microsoft.com/office/drawing/2014/chart" uri="{C3380CC4-5D6E-409C-BE32-E72D297353CC}">
              <c16:uniqueId val="{00000001-9346-472A-9DF7-56703C9214AD}"/>
            </c:ext>
          </c:extLst>
        </c:ser>
        <c:dLbls>
          <c:showLegendKey val="0"/>
          <c:showVal val="0"/>
          <c:showCatName val="0"/>
          <c:showSerName val="0"/>
          <c:showPercent val="0"/>
          <c:showBubbleSize val="0"/>
        </c:dLbls>
        <c:axId val="160981376"/>
        <c:axId val="160982912"/>
      </c:radarChart>
      <c:catAx>
        <c:axId val="160981376"/>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0982912"/>
        <c:crosses val="autoZero"/>
        <c:auto val="1"/>
        <c:lblAlgn val="ctr"/>
        <c:lblOffset val="100"/>
        <c:noMultiLvlLbl val="0"/>
      </c:catAx>
      <c:valAx>
        <c:axId val="160982912"/>
        <c:scaling>
          <c:orientation val="minMax"/>
          <c:max val="100"/>
          <c:min val="0"/>
        </c:scaling>
        <c:delete val="0"/>
        <c:axPos val="l"/>
        <c:majorGridlines/>
        <c:numFmt formatCode="0_ " sourceLinked="0"/>
        <c:majorTickMark val="cross"/>
        <c:minorTickMark val="none"/>
        <c:tickLblPos val="nextTo"/>
        <c:crossAx val="160981376"/>
        <c:crosses val="autoZero"/>
        <c:crossBetween val="between"/>
        <c:majorUnit val="20"/>
        <c:minorUnit val="20"/>
      </c:valAx>
    </c:plotArea>
    <c:legend>
      <c:legendPos val="r"/>
      <c:layout>
        <c:manualLayout>
          <c:xMode val="edge"/>
          <c:yMode val="edge"/>
          <c:x val="2.2222222222222223E-2"/>
          <c:y val="3.2023549139690875E-2"/>
          <c:w val="0.16435303372317636"/>
          <c:h val="0.1584223502911605"/>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6356080489939"/>
          <c:y val="0.10416134825252106"/>
          <c:w val="0.46872331583552057"/>
          <c:h val="0.71215287562738872"/>
        </c:manualLayout>
      </c:layout>
      <c:radarChart>
        <c:radarStyle val="marker"/>
        <c:varyColors val="0"/>
        <c:ser>
          <c:idx val="0"/>
          <c:order val="0"/>
          <c:tx>
            <c:strRef>
              <c:f>'レーダーチャート(総合評価)'!$D$139</c:f>
              <c:strCache>
                <c:ptCount val="1"/>
                <c:pt idx="0">
                  <c:v>評価点</c:v>
                </c:pt>
              </c:strCache>
            </c:strRef>
          </c:tx>
          <c:spPr>
            <a:ln w="31750"/>
          </c:spPr>
          <c:marker>
            <c:symbol val="circle"/>
            <c:size val="7"/>
          </c:marker>
          <c:cat>
            <c:strRef>
              <c:f>'レーダーチャート(総合評価)'!$C$140:$C$145</c:f>
              <c:strCache>
                <c:ptCount val="6"/>
                <c:pt idx="0">
                  <c:v>①運用マニュアル</c:v>
                </c:pt>
                <c:pt idx="1">
                  <c:v>②運用管理業務</c:v>
                </c:pt>
                <c:pt idx="2">
                  <c:v>③運用担当者教育</c:v>
                </c:pt>
                <c:pt idx="3">
                  <c:v>④運用の自動化</c:v>
                </c:pt>
                <c:pt idx="4">
                  <c:v>⑤保守手続</c:v>
                </c:pt>
                <c:pt idx="5">
                  <c:v>⑥テスト手続</c:v>
                </c:pt>
              </c:strCache>
            </c:strRef>
          </c:cat>
          <c:val>
            <c:numRef>
              <c:f>'レーダーチャート(総合評価)'!$D$140:$D$145</c:f>
              <c:numCache>
                <c:formatCode>0.0_ ;[Red]\-0.0\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E31-44F0-9B98-6E4C43595E17}"/>
            </c:ext>
          </c:extLst>
        </c:ser>
        <c:ser>
          <c:idx val="1"/>
          <c:order val="1"/>
          <c:tx>
            <c:strRef>
              <c:f>'レーダーチャート(総合評価)'!$E$139</c:f>
              <c:strCache>
                <c:ptCount val="1"/>
                <c:pt idx="0">
                  <c:v>期待値</c:v>
                </c:pt>
              </c:strCache>
            </c:strRef>
          </c:tx>
          <c:spPr>
            <a:ln>
              <a:solidFill>
                <a:srgbClr val="FF0000"/>
              </a:solidFill>
              <a:prstDash val="sysDash"/>
            </a:ln>
          </c:spPr>
          <c:marker>
            <c:symbol val="none"/>
          </c:marker>
          <c:cat>
            <c:strRef>
              <c:f>'レーダーチャート(総合評価)'!$C$140:$C$145</c:f>
              <c:strCache>
                <c:ptCount val="6"/>
                <c:pt idx="0">
                  <c:v>①運用マニュアル</c:v>
                </c:pt>
                <c:pt idx="1">
                  <c:v>②運用管理業務</c:v>
                </c:pt>
                <c:pt idx="2">
                  <c:v>③運用担当者教育</c:v>
                </c:pt>
                <c:pt idx="3">
                  <c:v>④運用の自動化</c:v>
                </c:pt>
                <c:pt idx="4">
                  <c:v>⑤保守手続</c:v>
                </c:pt>
                <c:pt idx="5">
                  <c:v>⑥テスト手続</c:v>
                </c:pt>
              </c:strCache>
            </c:strRef>
          </c:cat>
          <c:val>
            <c:numRef>
              <c:f>'レーダーチャート(総合評価)'!$E$140:$E$145</c:f>
              <c:numCache>
                <c:formatCode>General</c:formatCode>
                <c:ptCount val="6"/>
                <c:pt idx="0">
                  <c:v>80</c:v>
                </c:pt>
                <c:pt idx="1">
                  <c:v>80</c:v>
                </c:pt>
                <c:pt idx="2">
                  <c:v>80</c:v>
                </c:pt>
                <c:pt idx="3">
                  <c:v>80</c:v>
                </c:pt>
                <c:pt idx="4">
                  <c:v>80</c:v>
                </c:pt>
                <c:pt idx="5">
                  <c:v>80</c:v>
                </c:pt>
              </c:numCache>
            </c:numRef>
          </c:val>
          <c:extLst>
            <c:ext xmlns:c16="http://schemas.microsoft.com/office/drawing/2014/chart" uri="{C3380CC4-5D6E-409C-BE32-E72D297353CC}">
              <c16:uniqueId val="{00000001-3E31-44F0-9B98-6E4C43595E17}"/>
            </c:ext>
          </c:extLst>
        </c:ser>
        <c:dLbls>
          <c:showLegendKey val="0"/>
          <c:showVal val="0"/>
          <c:showCatName val="0"/>
          <c:showSerName val="0"/>
          <c:showPercent val="0"/>
          <c:showBubbleSize val="0"/>
        </c:dLbls>
        <c:axId val="161025024"/>
        <c:axId val="161026816"/>
      </c:radarChart>
      <c:catAx>
        <c:axId val="161025024"/>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026816"/>
        <c:crosses val="autoZero"/>
        <c:auto val="1"/>
        <c:lblAlgn val="ctr"/>
        <c:lblOffset val="100"/>
        <c:noMultiLvlLbl val="0"/>
      </c:catAx>
      <c:valAx>
        <c:axId val="161026816"/>
        <c:scaling>
          <c:orientation val="minMax"/>
          <c:max val="100"/>
          <c:min val="0"/>
        </c:scaling>
        <c:delete val="0"/>
        <c:axPos val="l"/>
        <c:majorGridlines/>
        <c:numFmt formatCode="0_ ;[Red]\-0\ " sourceLinked="0"/>
        <c:majorTickMark val="cross"/>
        <c:minorTickMark val="none"/>
        <c:tickLblPos val="nextTo"/>
        <c:crossAx val="161025024"/>
        <c:crosses val="autoZero"/>
        <c:crossBetween val="between"/>
        <c:majorUnit val="20"/>
        <c:minorUnit val="20"/>
      </c:valAx>
    </c:plotArea>
    <c:legend>
      <c:legendPos val="r"/>
      <c:layout>
        <c:manualLayout>
          <c:xMode val="edge"/>
          <c:yMode val="edge"/>
          <c:x val="2.2222222222222223E-2"/>
          <c:y val="3.6653178769320505E-2"/>
          <c:w val="0.16406830205704265"/>
          <c:h val="0.15493812438819216"/>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oddHeader>&amp;L&amp;"メイリオ,レギュラー"&amp;14チェックシート結果報告</c:oddHeader>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607038981534922"/>
          <c:y val="0.13249157352527183"/>
          <c:w val="0.45454876043899267"/>
          <c:h val="0.76773934612077821"/>
        </c:manualLayout>
      </c:layout>
      <c:radarChart>
        <c:radarStyle val="marker"/>
        <c:varyColors val="0"/>
        <c:ser>
          <c:idx val="0"/>
          <c:order val="0"/>
          <c:tx>
            <c:strRef>
              <c:f>'レーダーチャート(総合評価)'!$D$158</c:f>
              <c:strCache>
                <c:ptCount val="1"/>
                <c:pt idx="0">
                  <c:v>評価点</c:v>
                </c:pt>
              </c:strCache>
            </c:strRef>
          </c:tx>
          <c:spPr>
            <a:ln w="31750"/>
          </c:spPr>
          <c:marker>
            <c:symbol val="circle"/>
            <c:size val="7"/>
          </c:marker>
          <c:cat>
            <c:strRef>
              <c:f>'レーダーチャート(総合評価)'!$C$159:$C$162</c:f>
              <c:strCache>
                <c:ptCount val="4"/>
                <c:pt idx="0">
                  <c:v>①媒体の処分ルール策定</c:v>
                </c:pt>
                <c:pt idx="1">
                  <c:v>②破棄対象の特定</c:v>
                </c:pt>
                <c:pt idx="2">
                  <c:v>③媒体の処分の実施</c:v>
                </c:pt>
                <c:pt idx="3">
                  <c:v>④媒体処分業者</c:v>
                </c:pt>
              </c:strCache>
            </c:strRef>
          </c:cat>
          <c:val>
            <c:numRef>
              <c:f>'レーダーチャート(総合評価)'!$D$159:$D$162</c:f>
              <c:numCache>
                <c:formatCode>0.0_ </c:formatCode>
                <c:ptCount val="4"/>
                <c:pt idx="0">
                  <c:v>0</c:v>
                </c:pt>
                <c:pt idx="1">
                  <c:v>0</c:v>
                </c:pt>
                <c:pt idx="2">
                  <c:v>0</c:v>
                </c:pt>
                <c:pt idx="3">
                  <c:v>0</c:v>
                </c:pt>
              </c:numCache>
            </c:numRef>
          </c:val>
          <c:extLst>
            <c:ext xmlns:c16="http://schemas.microsoft.com/office/drawing/2014/chart" uri="{C3380CC4-5D6E-409C-BE32-E72D297353CC}">
              <c16:uniqueId val="{00000000-CC6D-46AC-AFCE-6AA555C33888}"/>
            </c:ext>
          </c:extLst>
        </c:ser>
        <c:ser>
          <c:idx val="1"/>
          <c:order val="1"/>
          <c:tx>
            <c:strRef>
              <c:f>'レーダーチャート(総合評価)'!$E$158</c:f>
              <c:strCache>
                <c:ptCount val="1"/>
                <c:pt idx="0">
                  <c:v>期待値</c:v>
                </c:pt>
              </c:strCache>
            </c:strRef>
          </c:tx>
          <c:spPr>
            <a:ln>
              <a:solidFill>
                <a:srgbClr val="FF0000"/>
              </a:solidFill>
              <a:prstDash val="sysDash"/>
            </a:ln>
          </c:spPr>
          <c:marker>
            <c:symbol val="none"/>
          </c:marker>
          <c:cat>
            <c:strRef>
              <c:f>'レーダーチャート(総合評価)'!$C$159:$C$162</c:f>
              <c:strCache>
                <c:ptCount val="4"/>
                <c:pt idx="0">
                  <c:v>①媒体の処分ルール策定</c:v>
                </c:pt>
                <c:pt idx="1">
                  <c:v>②破棄対象の特定</c:v>
                </c:pt>
                <c:pt idx="2">
                  <c:v>③媒体の処分の実施</c:v>
                </c:pt>
                <c:pt idx="3">
                  <c:v>④媒体処分業者</c:v>
                </c:pt>
              </c:strCache>
            </c:strRef>
          </c:cat>
          <c:val>
            <c:numRef>
              <c:f>'レーダーチャート(総合評価)'!$E$159:$E$162</c:f>
              <c:numCache>
                <c:formatCode>General</c:formatCode>
                <c:ptCount val="4"/>
                <c:pt idx="0">
                  <c:v>80</c:v>
                </c:pt>
                <c:pt idx="1">
                  <c:v>80</c:v>
                </c:pt>
                <c:pt idx="2">
                  <c:v>80</c:v>
                </c:pt>
                <c:pt idx="3">
                  <c:v>80</c:v>
                </c:pt>
              </c:numCache>
            </c:numRef>
          </c:val>
          <c:extLst>
            <c:ext xmlns:c16="http://schemas.microsoft.com/office/drawing/2014/chart" uri="{C3380CC4-5D6E-409C-BE32-E72D297353CC}">
              <c16:uniqueId val="{00000001-CC6D-46AC-AFCE-6AA555C33888}"/>
            </c:ext>
          </c:extLst>
        </c:ser>
        <c:dLbls>
          <c:showLegendKey val="0"/>
          <c:showVal val="0"/>
          <c:showCatName val="0"/>
          <c:showSerName val="0"/>
          <c:showPercent val="0"/>
          <c:showBubbleSize val="0"/>
        </c:dLbls>
        <c:axId val="161040256"/>
        <c:axId val="161041792"/>
      </c:radarChart>
      <c:catAx>
        <c:axId val="161040256"/>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041792"/>
        <c:crosses val="autoZero"/>
        <c:auto val="1"/>
        <c:lblAlgn val="ctr"/>
        <c:lblOffset val="100"/>
        <c:noMultiLvlLbl val="0"/>
      </c:catAx>
      <c:valAx>
        <c:axId val="161041792"/>
        <c:scaling>
          <c:orientation val="minMax"/>
          <c:max val="100"/>
          <c:min val="0"/>
        </c:scaling>
        <c:delete val="0"/>
        <c:axPos val="l"/>
        <c:majorGridlines/>
        <c:numFmt formatCode="0_ " sourceLinked="0"/>
        <c:majorTickMark val="cross"/>
        <c:minorTickMark val="none"/>
        <c:tickLblPos val="nextTo"/>
        <c:crossAx val="161040256"/>
        <c:crosses val="autoZero"/>
        <c:crossBetween val="between"/>
        <c:majorUnit val="20"/>
        <c:minorUnit val="20"/>
      </c:valAx>
    </c:plotArea>
    <c:legend>
      <c:legendPos val="r"/>
      <c:layout>
        <c:manualLayout>
          <c:xMode val="edge"/>
          <c:yMode val="edge"/>
          <c:x val="1.7543859649122806E-2"/>
          <c:y val="3.2023549139690875E-2"/>
          <c:w val="0.16575003480315692"/>
          <c:h val="0.15842222975468889"/>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25254317852016"/>
          <c:y val="0.16264387890947909"/>
          <c:w val="0.44549491364295968"/>
          <c:h val="0.75169555673589317"/>
        </c:manualLayout>
      </c:layout>
      <c:radarChart>
        <c:radarStyle val="marker"/>
        <c:varyColors val="0"/>
        <c:ser>
          <c:idx val="0"/>
          <c:order val="0"/>
          <c:tx>
            <c:strRef>
              <c:f>'レーダーチャート(総合評価)'!$D$177</c:f>
              <c:strCache>
                <c:ptCount val="1"/>
                <c:pt idx="0">
                  <c:v>評価点</c:v>
                </c:pt>
              </c:strCache>
            </c:strRef>
          </c:tx>
          <c:spPr>
            <a:ln w="31750"/>
          </c:spPr>
          <c:marker>
            <c:symbol val="circle"/>
            <c:size val="7"/>
          </c:marker>
          <c:cat>
            <c:strRef>
              <c:f>'レーダーチャート(総合評価)'!$C$178:$C$180</c:f>
              <c:strCache>
                <c:ptCount val="3"/>
                <c:pt idx="0">
                  <c:v>①持出PCの運用　手続を整備</c:v>
                </c:pt>
                <c:pt idx="1">
                  <c:v>①持出PCの運用　盗難・紛失時のリスク対策</c:v>
                </c:pt>
                <c:pt idx="2">
                  <c:v>②スマートデバイスの運用</c:v>
                </c:pt>
              </c:strCache>
            </c:strRef>
          </c:cat>
          <c:val>
            <c:numRef>
              <c:f>'レーダーチャート(総合評価)'!$D$178:$D$180</c:f>
              <c:numCache>
                <c:formatCode>0.0_ </c:formatCode>
                <c:ptCount val="3"/>
                <c:pt idx="0">
                  <c:v>100</c:v>
                </c:pt>
                <c:pt idx="1">
                  <c:v>100</c:v>
                </c:pt>
                <c:pt idx="2">
                  <c:v>0</c:v>
                </c:pt>
              </c:numCache>
            </c:numRef>
          </c:val>
          <c:extLst>
            <c:ext xmlns:c16="http://schemas.microsoft.com/office/drawing/2014/chart" uri="{C3380CC4-5D6E-409C-BE32-E72D297353CC}">
              <c16:uniqueId val="{00000000-C95E-4A5A-8E7A-C89E5E665EFD}"/>
            </c:ext>
          </c:extLst>
        </c:ser>
        <c:ser>
          <c:idx val="1"/>
          <c:order val="1"/>
          <c:tx>
            <c:strRef>
              <c:f>'レーダーチャート(総合評価)'!$E$177</c:f>
              <c:strCache>
                <c:ptCount val="1"/>
                <c:pt idx="0">
                  <c:v>期待値</c:v>
                </c:pt>
              </c:strCache>
            </c:strRef>
          </c:tx>
          <c:spPr>
            <a:ln>
              <a:solidFill>
                <a:srgbClr val="FF0000"/>
              </a:solidFill>
              <a:prstDash val="sysDash"/>
            </a:ln>
          </c:spPr>
          <c:marker>
            <c:symbol val="none"/>
          </c:marker>
          <c:cat>
            <c:strRef>
              <c:f>'レーダーチャート(総合評価)'!$C$178:$C$180</c:f>
              <c:strCache>
                <c:ptCount val="3"/>
                <c:pt idx="0">
                  <c:v>①持出PCの運用　手続を整備</c:v>
                </c:pt>
                <c:pt idx="1">
                  <c:v>①持出PCの運用　盗難・紛失時のリスク対策</c:v>
                </c:pt>
                <c:pt idx="2">
                  <c:v>②スマートデバイスの運用</c:v>
                </c:pt>
              </c:strCache>
            </c:strRef>
          </c:cat>
          <c:val>
            <c:numRef>
              <c:f>'レーダーチャート(総合評価)'!$E$178:$E$180</c:f>
              <c:numCache>
                <c:formatCode>General</c:formatCode>
                <c:ptCount val="3"/>
                <c:pt idx="0">
                  <c:v>80</c:v>
                </c:pt>
                <c:pt idx="1">
                  <c:v>80</c:v>
                </c:pt>
                <c:pt idx="2">
                  <c:v>80</c:v>
                </c:pt>
              </c:numCache>
            </c:numRef>
          </c:val>
          <c:extLst>
            <c:ext xmlns:c16="http://schemas.microsoft.com/office/drawing/2014/chart" uri="{C3380CC4-5D6E-409C-BE32-E72D297353CC}">
              <c16:uniqueId val="{00000001-C95E-4A5A-8E7A-C89E5E665EFD}"/>
            </c:ext>
          </c:extLst>
        </c:ser>
        <c:dLbls>
          <c:showLegendKey val="0"/>
          <c:showVal val="0"/>
          <c:showCatName val="0"/>
          <c:showSerName val="0"/>
          <c:showPercent val="0"/>
          <c:showBubbleSize val="0"/>
        </c:dLbls>
        <c:axId val="161063680"/>
        <c:axId val="161065216"/>
      </c:radarChart>
      <c:catAx>
        <c:axId val="161063680"/>
        <c:scaling>
          <c:orientation val="minMax"/>
        </c:scaling>
        <c:delete val="0"/>
        <c:axPos val="b"/>
        <c:majorGridlines/>
        <c:numFmt formatCode="General" sourceLinked="0"/>
        <c:majorTickMark val="out"/>
        <c:minorTickMark val="none"/>
        <c:tickLblPos val="nextTo"/>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61065216"/>
        <c:crosses val="autoZero"/>
        <c:auto val="1"/>
        <c:lblAlgn val="ctr"/>
        <c:lblOffset val="100"/>
        <c:noMultiLvlLbl val="0"/>
      </c:catAx>
      <c:valAx>
        <c:axId val="161065216"/>
        <c:scaling>
          <c:orientation val="minMax"/>
          <c:max val="100"/>
          <c:min val="0"/>
        </c:scaling>
        <c:delete val="0"/>
        <c:axPos val="l"/>
        <c:majorGridlines/>
        <c:numFmt formatCode="0_ " sourceLinked="0"/>
        <c:majorTickMark val="cross"/>
        <c:minorTickMark val="none"/>
        <c:tickLblPos val="nextTo"/>
        <c:crossAx val="161063680"/>
        <c:crosses val="autoZero"/>
        <c:crossBetween val="between"/>
        <c:majorUnit val="20"/>
        <c:minorUnit val="20"/>
      </c:valAx>
    </c:plotArea>
    <c:legend>
      <c:legendPos val="r"/>
      <c:layout>
        <c:manualLayout>
          <c:xMode val="edge"/>
          <c:yMode val="edge"/>
          <c:x val="2.5000000000000001E-2"/>
          <c:y val="3.2023549139690875E-2"/>
          <c:w val="0.16681347090346013"/>
          <c:h val="0.15776652500089033"/>
        </c:manualLayout>
      </c:layout>
      <c:overlay val="0"/>
      <c:txPr>
        <a:bodyPr/>
        <a:lstStyle/>
        <a:p>
          <a:pPr>
            <a:defRPr sz="7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1</xdr:col>
      <xdr:colOff>133451</xdr:colOff>
      <xdr:row>126</xdr:row>
      <xdr:rowOff>26504</xdr:rowOff>
    </xdr:from>
    <xdr:to>
      <xdr:col>1</xdr:col>
      <xdr:colOff>3222726</xdr:colOff>
      <xdr:row>130</xdr:row>
      <xdr:rowOff>58417</xdr:rowOff>
    </xdr:to>
    <xdr:pic>
      <xdr:nvPicPr>
        <xdr:cNvPr id="18" name="図 17">
          <a:extLst>
            <a:ext uri="{FF2B5EF4-FFF2-40B4-BE49-F238E27FC236}">
              <a16:creationId xmlns:a16="http://schemas.microsoft.com/office/drawing/2014/main" id="{16AA2C40-582C-4638-AAFC-CDBDADA8B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526" y="65425154"/>
          <a:ext cx="3091815" cy="2015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133451</xdr:colOff>
      <xdr:row>140</xdr:row>
      <xdr:rowOff>66261</xdr:rowOff>
    </xdr:from>
    <xdr:to>
      <xdr:col>1</xdr:col>
      <xdr:colOff>3222726</xdr:colOff>
      <xdr:row>145</xdr:row>
      <xdr:rowOff>177991</xdr:rowOff>
    </xdr:to>
    <xdr:pic>
      <xdr:nvPicPr>
        <xdr:cNvPr id="19" name="図 18">
          <a:extLst>
            <a:ext uri="{FF2B5EF4-FFF2-40B4-BE49-F238E27FC236}">
              <a16:creationId xmlns:a16="http://schemas.microsoft.com/office/drawing/2014/main" id="{26FEF8B9-4171-41CB-A40F-39C92EA15F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526" y="73370661"/>
          <a:ext cx="3091815" cy="20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133451</xdr:colOff>
      <xdr:row>146</xdr:row>
      <xdr:rowOff>33131</xdr:rowOff>
    </xdr:from>
    <xdr:to>
      <xdr:col>1</xdr:col>
      <xdr:colOff>3222726</xdr:colOff>
      <xdr:row>148</xdr:row>
      <xdr:rowOff>706037</xdr:rowOff>
    </xdr:to>
    <xdr:pic>
      <xdr:nvPicPr>
        <xdr:cNvPr id="20" name="図 19">
          <a:extLst>
            <a:ext uri="{FF2B5EF4-FFF2-40B4-BE49-F238E27FC236}">
              <a16:creationId xmlns:a16="http://schemas.microsoft.com/office/drawing/2014/main" id="{AEF6E0D0-9A8E-409F-BA20-0421592683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4526" y="75585431"/>
          <a:ext cx="3091815" cy="1888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133451</xdr:colOff>
      <xdr:row>149</xdr:row>
      <xdr:rowOff>106017</xdr:rowOff>
    </xdr:from>
    <xdr:to>
      <xdr:col>1</xdr:col>
      <xdr:colOff>3222726</xdr:colOff>
      <xdr:row>154</xdr:row>
      <xdr:rowOff>4583</xdr:rowOff>
    </xdr:to>
    <xdr:pic>
      <xdr:nvPicPr>
        <xdr:cNvPr id="21" name="図 20">
          <a:extLst>
            <a:ext uri="{FF2B5EF4-FFF2-40B4-BE49-F238E27FC236}">
              <a16:creationId xmlns:a16="http://schemas.microsoft.com/office/drawing/2014/main" id="{DE45BD3B-054E-4CD9-9B36-152233BBE5D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4526" y="78096717"/>
          <a:ext cx="3091815" cy="2183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133451</xdr:colOff>
      <xdr:row>168</xdr:row>
      <xdr:rowOff>72887</xdr:rowOff>
    </xdr:from>
    <xdr:to>
      <xdr:col>1</xdr:col>
      <xdr:colOff>3222726</xdr:colOff>
      <xdr:row>173</xdr:row>
      <xdr:rowOff>357365</xdr:rowOff>
    </xdr:to>
    <xdr:pic>
      <xdr:nvPicPr>
        <xdr:cNvPr id="22" name="図 21">
          <a:extLst>
            <a:ext uri="{FF2B5EF4-FFF2-40B4-BE49-F238E27FC236}">
              <a16:creationId xmlns:a16="http://schemas.microsoft.com/office/drawing/2014/main" id="{B96F2CC6-FE26-4C83-9E5A-B2242772BD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4526" y="84712037"/>
          <a:ext cx="3091815" cy="1805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133451</xdr:colOff>
      <xdr:row>180</xdr:row>
      <xdr:rowOff>39756</xdr:rowOff>
    </xdr:from>
    <xdr:to>
      <xdr:col>1</xdr:col>
      <xdr:colOff>3222726</xdr:colOff>
      <xdr:row>182</xdr:row>
      <xdr:rowOff>367420</xdr:rowOff>
    </xdr:to>
    <xdr:pic>
      <xdr:nvPicPr>
        <xdr:cNvPr id="23" name="図 22">
          <a:extLst>
            <a:ext uri="{FF2B5EF4-FFF2-40B4-BE49-F238E27FC236}">
              <a16:creationId xmlns:a16="http://schemas.microsoft.com/office/drawing/2014/main" id="{DA963D27-FE0A-4349-BA29-544EBF0C4C7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4526" y="89479506"/>
          <a:ext cx="3091815" cy="1695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157360</xdr:colOff>
      <xdr:row>7</xdr:row>
      <xdr:rowOff>49696</xdr:rowOff>
    </xdr:from>
    <xdr:to>
      <xdr:col>1</xdr:col>
      <xdr:colOff>3225045</xdr:colOff>
      <xdr:row>10</xdr:row>
      <xdr:rowOff>894494</xdr:rowOff>
    </xdr:to>
    <xdr:pic>
      <xdr:nvPicPr>
        <xdr:cNvPr id="24" name="図 23">
          <a:extLst>
            <a:ext uri="{FF2B5EF4-FFF2-40B4-BE49-F238E27FC236}">
              <a16:creationId xmlns:a16="http://schemas.microsoft.com/office/drawing/2014/main" id="{FFE4E1C3-AD2F-4B20-8BEA-7AEC8493C5F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38435" y="2792896"/>
          <a:ext cx="3063875" cy="1909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124235</xdr:colOff>
      <xdr:row>93</xdr:row>
      <xdr:rowOff>82826</xdr:rowOff>
    </xdr:from>
    <xdr:to>
      <xdr:col>1</xdr:col>
      <xdr:colOff>3225575</xdr:colOff>
      <xdr:row>98</xdr:row>
      <xdr:rowOff>63445</xdr:rowOff>
    </xdr:to>
    <xdr:pic>
      <xdr:nvPicPr>
        <xdr:cNvPr id="25" name="図 24">
          <a:extLst>
            <a:ext uri="{FF2B5EF4-FFF2-40B4-BE49-F238E27FC236}">
              <a16:creationId xmlns:a16="http://schemas.microsoft.com/office/drawing/2014/main" id="{B7ED5B1A-798A-413A-AE58-5329B598382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05310" y="49660451"/>
          <a:ext cx="3103880" cy="1843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176690</xdr:colOff>
      <xdr:row>35</xdr:row>
      <xdr:rowOff>57978</xdr:rowOff>
    </xdr:from>
    <xdr:to>
      <xdr:col>2</xdr:col>
      <xdr:colOff>4605</xdr:colOff>
      <xdr:row>36</xdr:row>
      <xdr:rowOff>286576</xdr:rowOff>
    </xdr:to>
    <xdr:pic>
      <xdr:nvPicPr>
        <xdr:cNvPr id="26" name="図 25">
          <a:extLst>
            <a:ext uri="{FF2B5EF4-FFF2-40B4-BE49-F238E27FC236}">
              <a16:creationId xmlns:a16="http://schemas.microsoft.com/office/drawing/2014/main" id="{649243B4-6D08-4C8F-9086-DFE5E522D06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57765" y="19917603"/>
          <a:ext cx="3512820" cy="2053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99391</xdr:colOff>
      <xdr:row>98</xdr:row>
      <xdr:rowOff>49696</xdr:rowOff>
    </xdr:from>
    <xdr:to>
      <xdr:col>1</xdr:col>
      <xdr:colOff>3224226</xdr:colOff>
      <xdr:row>103</xdr:row>
      <xdr:rowOff>134786</xdr:rowOff>
    </xdr:to>
    <xdr:pic>
      <xdr:nvPicPr>
        <xdr:cNvPr id="27" name="図 26">
          <a:extLst>
            <a:ext uri="{FF2B5EF4-FFF2-40B4-BE49-F238E27FC236}">
              <a16:creationId xmlns:a16="http://schemas.microsoft.com/office/drawing/2014/main" id="{FEA44496-D851-410E-BE02-69960861D5A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80466" y="51494221"/>
          <a:ext cx="3127375" cy="1891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71782</xdr:colOff>
      <xdr:row>131</xdr:row>
      <xdr:rowOff>33130</xdr:rowOff>
    </xdr:from>
    <xdr:to>
      <xdr:col>2</xdr:col>
      <xdr:colOff>662</xdr:colOff>
      <xdr:row>136</xdr:row>
      <xdr:rowOff>113472</xdr:rowOff>
    </xdr:to>
    <xdr:pic>
      <xdr:nvPicPr>
        <xdr:cNvPr id="28" name="図 27">
          <a:extLst>
            <a:ext uri="{FF2B5EF4-FFF2-40B4-BE49-F238E27FC236}">
              <a16:creationId xmlns:a16="http://schemas.microsoft.com/office/drawing/2014/main" id="{4ECC4484-23C4-4CD7-B43D-3876BD74D58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052857" y="68936980"/>
          <a:ext cx="3615055" cy="1890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4970</xdr:colOff>
      <xdr:row>1</xdr:row>
      <xdr:rowOff>38934</xdr:rowOff>
    </xdr:from>
    <xdr:to>
      <xdr:col>24</xdr:col>
      <xdr:colOff>9526</xdr:colOff>
      <xdr:row>2</xdr:row>
      <xdr:rowOff>216090</xdr:rowOff>
    </xdr:to>
    <xdr:sp macro="" textlink="">
      <xdr:nvSpPr>
        <xdr:cNvPr id="2" name="テキスト ボックス 4">
          <a:extLst>
            <a:ext uri="{FF2B5EF4-FFF2-40B4-BE49-F238E27FC236}">
              <a16:creationId xmlns:a16="http://schemas.microsoft.com/office/drawing/2014/main" id="{00000000-0008-0000-0100-000002000000}"/>
            </a:ext>
          </a:extLst>
        </xdr:cNvPr>
        <xdr:cNvSpPr txBox="1"/>
      </xdr:nvSpPr>
      <xdr:spPr>
        <a:xfrm>
          <a:off x="6348620" y="286584"/>
          <a:ext cx="2061956" cy="348606"/>
        </a:xfrm>
        <a:prstGeom prst="rect">
          <a:avLst/>
        </a:prstGeom>
        <a:noFill/>
      </xdr:spPr>
      <xdr:txBody>
        <a:bodyPr wrap="square" lIns="36000" tIns="36000" rIns="36000" bIns="36000" rtlCol="0">
          <a:spAutoFit/>
        </a:bodyPr>
        <a:lstStyle>
          <a:defPPr>
            <a:defRPr lang="en-US"/>
          </a:defPPr>
          <a:lvl1pPr algn="l" defTabSz="892175" rtl="0" fontAlgn="base">
            <a:spcBef>
              <a:spcPct val="0"/>
            </a:spcBef>
            <a:spcAft>
              <a:spcPct val="0"/>
            </a:spcAft>
            <a:defRPr kumimoji="1" sz="1700" kern="1200">
              <a:solidFill>
                <a:schemeClr val="tx1"/>
              </a:solidFill>
              <a:latin typeface="Arial" charset="0"/>
              <a:ea typeface="ＭＳ Ｐゴシック" charset="-128"/>
              <a:cs typeface="+mn-cs"/>
            </a:defRPr>
          </a:lvl1pPr>
          <a:lvl2pPr marL="446088" indent="11113" algn="l" defTabSz="892175" rtl="0" fontAlgn="base">
            <a:spcBef>
              <a:spcPct val="0"/>
            </a:spcBef>
            <a:spcAft>
              <a:spcPct val="0"/>
            </a:spcAft>
            <a:defRPr kumimoji="1" sz="1700" kern="1200">
              <a:solidFill>
                <a:schemeClr val="tx1"/>
              </a:solidFill>
              <a:latin typeface="Arial" charset="0"/>
              <a:ea typeface="ＭＳ Ｐゴシック" charset="-128"/>
              <a:cs typeface="+mn-cs"/>
            </a:defRPr>
          </a:lvl2pPr>
          <a:lvl3pPr marL="892175" indent="22225" algn="l" defTabSz="892175" rtl="0" fontAlgn="base">
            <a:spcBef>
              <a:spcPct val="0"/>
            </a:spcBef>
            <a:spcAft>
              <a:spcPct val="0"/>
            </a:spcAft>
            <a:defRPr kumimoji="1" sz="1700" kern="1200">
              <a:solidFill>
                <a:schemeClr val="tx1"/>
              </a:solidFill>
              <a:latin typeface="Arial" charset="0"/>
              <a:ea typeface="ＭＳ Ｐゴシック" charset="-128"/>
              <a:cs typeface="+mn-cs"/>
            </a:defRPr>
          </a:lvl3pPr>
          <a:lvl4pPr marL="1338263" indent="33338" algn="l" defTabSz="892175" rtl="0" fontAlgn="base">
            <a:spcBef>
              <a:spcPct val="0"/>
            </a:spcBef>
            <a:spcAft>
              <a:spcPct val="0"/>
            </a:spcAft>
            <a:defRPr kumimoji="1" sz="1700" kern="1200">
              <a:solidFill>
                <a:schemeClr val="tx1"/>
              </a:solidFill>
              <a:latin typeface="Arial" charset="0"/>
              <a:ea typeface="ＭＳ Ｐゴシック" charset="-128"/>
              <a:cs typeface="+mn-cs"/>
            </a:defRPr>
          </a:lvl4pPr>
          <a:lvl5pPr marL="1785938" indent="42863" algn="l" defTabSz="892175" rtl="0" fontAlgn="base">
            <a:spcBef>
              <a:spcPct val="0"/>
            </a:spcBef>
            <a:spcAft>
              <a:spcPct val="0"/>
            </a:spcAft>
            <a:defRPr kumimoji="1" sz="1700" kern="1200">
              <a:solidFill>
                <a:schemeClr val="tx1"/>
              </a:solidFill>
              <a:latin typeface="Arial" charset="0"/>
              <a:ea typeface="ＭＳ Ｐゴシック" charset="-128"/>
              <a:cs typeface="+mn-cs"/>
            </a:defRPr>
          </a:lvl5pPr>
          <a:lvl6pPr marL="2286000" algn="l" defTabSz="914400" rtl="0" eaLnBrk="1" latinLnBrk="0" hangingPunct="1">
            <a:defRPr kumimoji="1" sz="1700" kern="1200">
              <a:solidFill>
                <a:schemeClr val="tx1"/>
              </a:solidFill>
              <a:latin typeface="Arial" charset="0"/>
              <a:ea typeface="ＭＳ Ｐゴシック" charset="-128"/>
              <a:cs typeface="+mn-cs"/>
            </a:defRPr>
          </a:lvl6pPr>
          <a:lvl7pPr marL="2743200" algn="l" defTabSz="914400" rtl="0" eaLnBrk="1" latinLnBrk="0" hangingPunct="1">
            <a:defRPr kumimoji="1" sz="1700" kern="1200">
              <a:solidFill>
                <a:schemeClr val="tx1"/>
              </a:solidFill>
              <a:latin typeface="Arial" charset="0"/>
              <a:ea typeface="ＭＳ Ｐゴシック" charset="-128"/>
              <a:cs typeface="+mn-cs"/>
            </a:defRPr>
          </a:lvl7pPr>
          <a:lvl8pPr marL="3200400" algn="l" defTabSz="914400" rtl="0" eaLnBrk="1" latinLnBrk="0" hangingPunct="1">
            <a:defRPr kumimoji="1" sz="1700" kern="1200">
              <a:solidFill>
                <a:schemeClr val="tx1"/>
              </a:solidFill>
              <a:latin typeface="Arial" charset="0"/>
              <a:ea typeface="ＭＳ Ｐゴシック" charset="-128"/>
              <a:cs typeface="+mn-cs"/>
            </a:defRPr>
          </a:lvl8pPr>
          <a:lvl9pPr marL="3657600" algn="l" defTabSz="914400" rtl="0" eaLnBrk="1" latinLnBrk="0" hangingPunct="1">
            <a:defRPr kumimoji="1" sz="1700" kern="1200">
              <a:solidFill>
                <a:schemeClr val="tx1"/>
              </a:solidFill>
              <a:latin typeface="Arial" charset="0"/>
              <a:ea typeface="ＭＳ Ｐゴシック" charset="-128"/>
              <a:cs typeface="+mn-cs"/>
            </a:defRPr>
          </a:lvl9pPr>
        </a:lstStyle>
        <a:p>
          <a:pPr algn="ctr"/>
          <a:r>
            <a:rPr lang="ja-JP" altLang="en-US" sz="1100" u="sng">
              <a:latin typeface="メイリオ" panose="020B0604030504040204" pitchFamily="50" charset="-128"/>
              <a:ea typeface="メイリオ" panose="020B0604030504040204" pitchFamily="50" charset="-128"/>
              <a:cs typeface="メイリオ" panose="020B0604030504040204" pitchFamily="50" charset="-128"/>
            </a:rPr>
            <a:t>全体状況 </a:t>
          </a:r>
          <a:r>
            <a:rPr lang="en-US" altLang="ja-JP" sz="1100" u="sng">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100" u="sng">
              <a:latin typeface="メイリオ" panose="020B0604030504040204" pitchFamily="50" charset="-128"/>
              <a:ea typeface="メイリオ" panose="020B0604030504040204" pitchFamily="50" charset="-128"/>
              <a:cs typeface="メイリオ" panose="020B0604030504040204" pitchFamily="50" charset="-128"/>
            </a:rPr>
            <a:t>脅威項目</a:t>
          </a:r>
          <a:r>
            <a:rPr lang="en-US" altLang="ja-JP" sz="1100" u="sng">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100" u="sng">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19075</xdr:colOff>
      <xdr:row>26</xdr:row>
      <xdr:rowOff>1549</xdr:rowOff>
    </xdr:from>
    <xdr:to>
      <xdr:col>32</xdr:col>
      <xdr:colOff>49698</xdr:colOff>
      <xdr:row>35</xdr:row>
      <xdr:rowOff>17920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10275" y="4897399"/>
          <a:ext cx="5002673" cy="1692771"/>
        </a:xfrm>
        <a:prstGeom prst="rect">
          <a:avLst/>
        </a:prstGeom>
        <a:solidFill>
          <a:schemeClr val="bg1"/>
        </a:solidFill>
      </xdr:spPr>
      <xdr:txBody>
        <a:bodyPr wrap="square">
          <a:spAutoFit/>
        </a:bodyPr>
        <a:lstStyle>
          <a:defPPr>
            <a:defRPr lang="en-US"/>
          </a:defPPr>
          <a:lvl1pPr algn="l" defTabSz="892175" rtl="0" fontAlgn="base">
            <a:spcBef>
              <a:spcPct val="0"/>
            </a:spcBef>
            <a:spcAft>
              <a:spcPct val="0"/>
            </a:spcAft>
            <a:defRPr kumimoji="1" sz="1700" kern="1200">
              <a:solidFill>
                <a:schemeClr val="tx1"/>
              </a:solidFill>
              <a:latin typeface="Arial" charset="0"/>
              <a:ea typeface="ＭＳ Ｐゴシック" charset="-128"/>
              <a:cs typeface="+mn-cs"/>
            </a:defRPr>
          </a:lvl1pPr>
          <a:lvl2pPr marL="446088" indent="11113" algn="l" defTabSz="892175" rtl="0" fontAlgn="base">
            <a:spcBef>
              <a:spcPct val="0"/>
            </a:spcBef>
            <a:spcAft>
              <a:spcPct val="0"/>
            </a:spcAft>
            <a:defRPr kumimoji="1" sz="1700" kern="1200">
              <a:solidFill>
                <a:schemeClr val="tx1"/>
              </a:solidFill>
              <a:latin typeface="Arial" charset="0"/>
              <a:ea typeface="ＭＳ Ｐゴシック" charset="-128"/>
              <a:cs typeface="+mn-cs"/>
            </a:defRPr>
          </a:lvl2pPr>
          <a:lvl3pPr marL="892175" indent="22225" algn="l" defTabSz="892175" rtl="0" fontAlgn="base">
            <a:spcBef>
              <a:spcPct val="0"/>
            </a:spcBef>
            <a:spcAft>
              <a:spcPct val="0"/>
            </a:spcAft>
            <a:defRPr kumimoji="1" sz="1700" kern="1200">
              <a:solidFill>
                <a:schemeClr val="tx1"/>
              </a:solidFill>
              <a:latin typeface="Arial" charset="0"/>
              <a:ea typeface="ＭＳ Ｐゴシック" charset="-128"/>
              <a:cs typeface="+mn-cs"/>
            </a:defRPr>
          </a:lvl3pPr>
          <a:lvl4pPr marL="1338263" indent="33338" algn="l" defTabSz="892175" rtl="0" fontAlgn="base">
            <a:spcBef>
              <a:spcPct val="0"/>
            </a:spcBef>
            <a:spcAft>
              <a:spcPct val="0"/>
            </a:spcAft>
            <a:defRPr kumimoji="1" sz="1700" kern="1200">
              <a:solidFill>
                <a:schemeClr val="tx1"/>
              </a:solidFill>
              <a:latin typeface="Arial" charset="0"/>
              <a:ea typeface="ＭＳ Ｐゴシック" charset="-128"/>
              <a:cs typeface="+mn-cs"/>
            </a:defRPr>
          </a:lvl4pPr>
          <a:lvl5pPr marL="1785938" indent="42863" algn="l" defTabSz="892175" rtl="0" fontAlgn="base">
            <a:spcBef>
              <a:spcPct val="0"/>
            </a:spcBef>
            <a:spcAft>
              <a:spcPct val="0"/>
            </a:spcAft>
            <a:defRPr kumimoji="1" sz="1700" kern="1200">
              <a:solidFill>
                <a:schemeClr val="tx1"/>
              </a:solidFill>
              <a:latin typeface="Arial" charset="0"/>
              <a:ea typeface="ＭＳ Ｐゴシック" charset="-128"/>
              <a:cs typeface="+mn-cs"/>
            </a:defRPr>
          </a:lvl5pPr>
          <a:lvl6pPr marL="2286000" algn="l" defTabSz="914400" rtl="0" eaLnBrk="1" latinLnBrk="0" hangingPunct="1">
            <a:defRPr kumimoji="1" sz="1700" kern="1200">
              <a:solidFill>
                <a:schemeClr val="tx1"/>
              </a:solidFill>
              <a:latin typeface="Arial" charset="0"/>
              <a:ea typeface="ＭＳ Ｐゴシック" charset="-128"/>
              <a:cs typeface="+mn-cs"/>
            </a:defRPr>
          </a:lvl6pPr>
          <a:lvl7pPr marL="2743200" algn="l" defTabSz="914400" rtl="0" eaLnBrk="1" latinLnBrk="0" hangingPunct="1">
            <a:defRPr kumimoji="1" sz="1700" kern="1200">
              <a:solidFill>
                <a:schemeClr val="tx1"/>
              </a:solidFill>
              <a:latin typeface="Arial" charset="0"/>
              <a:ea typeface="ＭＳ Ｐゴシック" charset="-128"/>
              <a:cs typeface="+mn-cs"/>
            </a:defRPr>
          </a:lvl7pPr>
          <a:lvl8pPr marL="3200400" algn="l" defTabSz="914400" rtl="0" eaLnBrk="1" latinLnBrk="0" hangingPunct="1">
            <a:defRPr kumimoji="1" sz="1700" kern="1200">
              <a:solidFill>
                <a:schemeClr val="tx1"/>
              </a:solidFill>
              <a:latin typeface="Arial" charset="0"/>
              <a:ea typeface="ＭＳ Ｐゴシック" charset="-128"/>
              <a:cs typeface="+mn-cs"/>
            </a:defRPr>
          </a:lvl8pPr>
          <a:lvl9pPr marL="3657600" algn="l" defTabSz="914400" rtl="0" eaLnBrk="1" latinLnBrk="0" hangingPunct="1">
            <a:defRPr kumimoji="1" sz="1700" kern="1200">
              <a:solidFill>
                <a:schemeClr val="tx1"/>
              </a:solidFill>
              <a:latin typeface="Arial" charset="0"/>
              <a:ea typeface="ＭＳ Ｐゴシック" charset="-128"/>
              <a:cs typeface="+mn-cs"/>
            </a:defRPr>
          </a:lvl9pPr>
        </a:lstStyle>
        <a:p>
          <a:r>
            <a:rPr lang="en-US" altLang="ja-JP" sz="800">
              <a:latin typeface="メイリオ" panose="020B0604030504040204" pitchFamily="50" charset="-128"/>
              <a:ea typeface="メイリオ" panose="020B0604030504040204" pitchFamily="50" charset="-128"/>
              <a:cs typeface="メイリオ" panose="020B0604030504040204" pitchFamily="50" charset="-128"/>
            </a:rPr>
            <a:t>JTB</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チェックシートの各対策項目の結果「×、△、〇」を点数化</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(1, 5, 10</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点</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し、大項目の脅威項目について、平均点を算出し、</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100</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点満点化した数値を、レーダーチャートにしたものを示し</a:t>
          </a:r>
          <a:r>
            <a:rPr lang="ja-JP" altLang="en-US" sz="800">
              <a:latin typeface="メイリオ" panose="020B0604030504040204" pitchFamily="50" charset="-128"/>
              <a:ea typeface="メイリオ" panose="020B0604030504040204" pitchFamily="50" charset="-128"/>
              <a:cs typeface="メイリオ" panose="020B0604030504040204" pitchFamily="50" charset="-128"/>
            </a:rPr>
            <a:t>ています</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a:t>
          </a:r>
          <a:endParaRPr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r>
            <a:rPr lang="ja-JP" altLang="ja-JP" sz="800">
              <a:latin typeface="メイリオ" panose="020B0604030504040204" pitchFamily="50" charset="-128"/>
              <a:ea typeface="メイリオ" panose="020B0604030504040204" pitchFamily="50" charset="-128"/>
              <a:cs typeface="メイリオ" panose="020B0604030504040204" pitchFamily="50" charset="-128"/>
            </a:rPr>
            <a:t>※期待値：　一つの評価基準として、評価点を</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100</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点化した際に</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80</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点以上</a:t>
          </a:r>
          <a:r>
            <a:rPr lang="ja-JP" altLang="en-US" sz="800">
              <a:latin typeface="メイリオ" panose="020B0604030504040204" pitchFamily="50" charset="-128"/>
              <a:ea typeface="メイリオ" panose="020B0604030504040204" pitchFamily="50" charset="-128"/>
              <a:cs typeface="メイリオ" panose="020B0604030504040204" pitchFamily="50" charset="-128"/>
            </a:rPr>
            <a:t>を</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期待値として赤い点線でグラフ内に表示しています。</a:t>
          </a:r>
          <a:endParaRPr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endParaRPr lang="ja-JP" altLang="ja-JP" sz="800">
            <a:latin typeface="メイリオ" panose="020B0604030504040204" pitchFamily="50" charset="-128"/>
            <a:ea typeface="メイリオ" panose="020B0604030504040204" pitchFamily="50" charset="-128"/>
            <a:cs typeface="メイリオ" panose="020B0604030504040204" pitchFamily="50" charset="-128"/>
          </a:endParaRPr>
        </a:p>
        <a:p>
          <a:r>
            <a:rPr lang="ja-JP" altLang="ja-JP" sz="800">
              <a:latin typeface="メイリオ" panose="020B0604030504040204" pitchFamily="50" charset="-128"/>
              <a:ea typeface="メイリオ" panose="020B0604030504040204" pitchFamily="50" charset="-128"/>
              <a:cs typeface="メイリオ" panose="020B0604030504040204" pitchFamily="50" charset="-128"/>
            </a:rPr>
            <a:t>※チェックシートの項目で対象外とした項目については、チェックシートが「脅威」という観点において状況を確認しているものとなっていますので、今回は「対象外＝脅威が無い」との判断を行い、評価点数としては</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10</a:t>
          </a:r>
          <a:r>
            <a:rPr lang="ja-JP" altLang="ja-JP" sz="800">
              <a:latin typeface="メイリオ" panose="020B0604030504040204" pitchFamily="50" charset="-128"/>
              <a:ea typeface="メイリオ" panose="020B0604030504040204" pitchFamily="50" charset="-128"/>
              <a:cs typeface="メイリオ" panose="020B0604030504040204" pitchFamily="50" charset="-128"/>
            </a:rPr>
            <a:t>点</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lang="ja-JP" altLang="en-US" sz="800">
              <a:latin typeface="メイリオ" panose="020B0604030504040204" pitchFamily="50" charset="-128"/>
              <a:ea typeface="メイリオ" panose="020B0604030504040204" pitchFamily="50" charset="-128"/>
              <a:cs typeface="メイリオ" panose="020B0604030504040204" pitchFamily="50" charset="-128"/>
            </a:rPr>
            <a:t>満点</a:t>
          </a:r>
          <a:r>
            <a:rPr lang="en-US" altLang="ja-JP" sz="800">
              <a:latin typeface="メイリオ" panose="020B0604030504040204" pitchFamily="50" charset="-128"/>
              <a:ea typeface="メイリオ" panose="020B0604030504040204" pitchFamily="50" charset="-128"/>
              <a:cs typeface="メイリオ" panose="020B0604030504040204" pitchFamily="50" charset="-128"/>
            </a:rPr>
            <a:t>)</a:t>
          </a:r>
          <a:r>
            <a:rPr lang="ja-JP" altLang="en-US" sz="800">
              <a:latin typeface="メイリオ" panose="020B0604030504040204" pitchFamily="50" charset="-128"/>
              <a:ea typeface="メイリオ" panose="020B0604030504040204" pitchFamily="50" charset="-128"/>
              <a:cs typeface="メイリオ" panose="020B0604030504040204" pitchFamily="50" charset="-128"/>
            </a:rPr>
            <a:t>としています。</a:t>
          </a:r>
          <a:endParaRPr lang="ja-JP"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8721</xdr:colOff>
      <xdr:row>2</xdr:row>
      <xdr:rowOff>240195</xdr:rowOff>
    </xdr:from>
    <xdr:to>
      <xdr:col>32</xdr:col>
      <xdr:colOff>24847</xdr:colOff>
      <xdr:row>24</xdr:row>
      <xdr:rowOff>46381</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171448</xdr:colOff>
      <xdr:row>41</xdr:row>
      <xdr:rowOff>14286</xdr:rowOff>
    </xdr:from>
    <xdr:to>
      <xdr:col>31</xdr:col>
      <xdr:colOff>165651</xdr:colOff>
      <xdr:row>56</xdr:row>
      <xdr:rowOff>13047</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19489</xdr:colOff>
      <xdr:row>59</xdr:row>
      <xdr:rowOff>24848</xdr:rowOff>
    </xdr:from>
    <xdr:to>
      <xdr:col>32</xdr:col>
      <xdr:colOff>15184</xdr:colOff>
      <xdr:row>73</xdr:row>
      <xdr:rowOff>147848</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79</xdr:row>
      <xdr:rowOff>4762</xdr:rowOff>
    </xdr:from>
    <xdr:to>
      <xdr:col>31</xdr:col>
      <xdr:colOff>169630</xdr:colOff>
      <xdr:row>94</xdr:row>
      <xdr:rowOff>102915</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161924</xdr:colOff>
      <xdr:row>98</xdr:row>
      <xdr:rowOff>9525</xdr:rowOff>
    </xdr:from>
    <xdr:to>
      <xdr:col>31</xdr:col>
      <xdr:colOff>157620</xdr:colOff>
      <xdr:row>113</xdr:row>
      <xdr:rowOff>74546</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118</xdr:row>
      <xdr:rowOff>4762</xdr:rowOff>
    </xdr:from>
    <xdr:to>
      <xdr:col>31</xdr:col>
      <xdr:colOff>169630</xdr:colOff>
      <xdr:row>133</xdr:row>
      <xdr:rowOff>102914</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22412</xdr:colOff>
      <xdr:row>137</xdr:row>
      <xdr:rowOff>152400</xdr:rowOff>
    </xdr:from>
    <xdr:to>
      <xdr:col>31</xdr:col>
      <xdr:colOff>157370</xdr:colOff>
      <xdr:row>152</xdr:row>
      <xdr:rowOff>161925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19050</xdr:colOff>
      <xdr:row>157</xdr:row>
      <xdr:rowOff>14287</xdr:rowOff>
    </xdr:from>
    <xdr:to>
      <xdr:col>32</xdr:col>
      <xdr:colOff>14745</xdr:colOff>
      <xdr:row>172</xdr:row>
      <xdr:rowOff>112439</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28574</xdr:colOff>
      <xdr:row>175</xdr:row>
      <xdr:rowOff>173934</xdr:rowOff>
    </xdr:from>
    <xdr:to>
      <xdr:col>32</xdr:col>
      <xdr:colOff>24269</xdr:colOff>
      <xdr:row>191</xdr:row>
      <xdr:rowOff>114717</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9524</xdr:colOff>
      <xdr:row>197</xdr:row>
      <xdr:rowOff>14287</xdr:rowOff>
    </xdr:from>
    <xdr:to>
      <xdr:col>32</xdr:col>
      <xdr:colOff>5219</xdr:colOff>
      <xdr:row>212</xdr:row>
      <xdr:rowOff>112439</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9524</xdr:colOff>
      <xdr:row>215</xdr:row>
      <xdr:rowOff>161924</xdr:rowOff>
    </xdr:from>
    <xdr:to>
      <xdr:col>32</xdr:col>
      <xdr:colOff>5219</xdr:colOff>
      <xdr:row>231</xdr:row>
      <xdr:rowOff>86142</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161925</xdr:colOff>
      <xdr:row>237</xdr:row>
      <xdr:rowOff>23811</xdr:rowOff>
    </xdr:from>
    <xdr:to>
      <xdr:col>31</xdr:col>
      <xdr:colOff>157621</xdr:colOff>
      <xdr:row>252</xdr:row>
      <xdr:rowOff>138528</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699133</xdr:colOff>
      <xdr:row>1</xdr:row>
      <xdr:rowOff>111324</xdr:rowOff>
    </xdr:from>
    <xdr:to>
      <xdr:col>15</xdr:col>
      <xdr:colOff>247649</xdr:colOff>
      <xdr:row>3</xdr:row>
      <xdr:rowOff>68577</xdr:rowOff>
    </xdr:to>
    <xdr:sp macro="" textlink="">
      <xdr:nvSpPr>
        <xdr:cNvPr id="2" name="テキスト ボックス 4">
          <a:extLst>
            <a:ext uri="{FF2B5EF4-FFF2-40B4-BE49-F238E27FC236}">
              <a16:creationId xmlns:a16="http://schemas.microsoft.com/office/drawing/2014/main" id="{09BD25DD-E78C-4B68-B852-5D0E09CAE0D0}"/>
            </a:ext>
          </a:extLst>
        </xdr:cNvPr>
        <xdr:cNvSpPr txBox="1"/>
      </xdr:nvSpPr>
      <xdr:spPr>
        <a:xfrm>
          <a:off x="5528308" y="358974"/>
          <a:ext cx="1701166" cy="347778"/>
        </a:xfrm>
        <a:prstGeom prst="rect">
          <a:avLst/>
        </a:prstGeom>
        <a:noFill/>
      </xdr:spPr>
      <xdr:txBody>
        <a:bodyPr wrap="square" lIns="36000" tIns="36000" rIns="36000" bIns="36000" rtlCol="0">
          <a:spAutoFit/>
        </a:bodyPr>
        <a:lstStyle>
          <a:defPPr>
            <a:defRPr lang="en-US"/>
          </a:defPPr>
          <a:lvl1pPr algn="l" defTabSz="892175" rtl="0" fontAlgn="base">
            <a:spcBef>
              <a:spcPct val="0"/>
            </a:spcBef>
            <a:spcAft>
              <a:spcPct val="0"/>
            </a:spcAft>
            <a:defRPr kumimoji="1" sz="1700" kern="1200">
              <a:solidFill>
                <a:schemeClr val="tx1"/>
              </a:solidFill>
              <a:latin typeface="Arial" charset="0"/>
              <a:ea typeface="ＭＳ Ｐゴシック" charset="-128"/>
              <a:cs typeface="+mn-cs"/>
            </a:defRPr>
          </a:lvl1pPr>
          <a:lvl2pPr marL="446088" indent="11113" algn="l" defTabSz="892175" rtl="0" fontAlgn="base">
            <a:spcBef>
              <a:spcPct val="0"/>
            </a:spcBef>
            <a:spcAft>
              <a:spcPct val="0"/>
            </a:spcAft>
            <a:defRPr kumimoji="1" sz="1700" kern="1200">
              <a:solidFill>
                <a:schemeClr val="tx1"/>
              </a:solidFill>
              <a:latin typeface="Arial" charset="0"/>
              <a:ea typeface="ＭＳ Ｐゴシック" charset="-128"/>
              <a:cs typeface="+mn-cs"/>
            </a:defRPr>
          </a:lvl2pPr>
          <a:lvl3pPr marL="892175" indent="22225" algn="l" defTabSz="892175" rtl="0" fontAlgn="base">
            <a:spcBef>
              <a:spcPct val="0"/>
            </a:spcBef>
            <a:spcAft>
              <a:spcPct val="0"/>
            </a:spcAft>
            <a:defRPr kumimoji="1" sz="1700" kern="1200">
              <a:solidFill>
                <a:schemeClr val="tx1"/>
              </a:solidFill>
              <a:latin typeface="Arial" charset="0"/>
              <a:ea typeface="ＭＳ Ｐゴシック" charset="-128"/>
              <a:cs typeface="+mn-cs"/>
            </a:defRPr>
          </a:lvl3pPr>
          <a:lvl4pPr marL="1338263" indent="33338" algn="l" defTabSz="892175" rtl="0" fontAlgn="base">
            <a:spcBef>
              <a:spcPct val="0"/>
            </a:spcBef>
            <a:spcAft>
              <a:spcPct val="0"/>
            </a:spcAft>
            <a:defRPr kumimoji="1" sz="1700" kern="1200">
              <a:solidFill>
                <a:schemeClr val="tx1"/>
              </a:solidFill>
              <a:latin typeface="Arial" charset="0"/>
              <a:ea typeface="ＭＳ Ｐゴシック" charset="-128"/>
              <a:cs typeface="+mn-cs"/>
            </a:defRPr>
          </a:lvl4pPr>
          <a:lvl5pPr marL="1785938" indent="42863" algn="l" defTabSz="892175" rtl="0" fontAlgn="base">
            <a:spcBef>
              <a:spcPct val="0"/>
            </a:spcBef>
            <a:spcAft>
              <a:spcPct val="0"/>
            </a:spcAft>
            <a:defRPr kumimoji="1" sz="1700" kern="1200">
              <a:solidFill>
                <a:schemeClr val="tx1"/>
              </a:solidFill>
              <a:latin typeface="Arial" charset="0"/>
              <a:ea typeface="ＭＳ Ｐゴシック" charset="-128"/>
              <a:cs typeface="+mn-cs"/>
            </a:defRPr>
          </a:lvl5pPr>
          <a:lvl6pPr marL="2286000" algn="l" defTabSz="914400" rtl="0" eaLnBrk="1" latinLnBrk="0" hangingPunct="1">
            <a:defRPr kumimoji="1" sz="1700" kern="1200">
              <a:solidFill>
                <a:schemeClr val="tx1"/>
              </a:solidFill>
              <a:latin typeface="Arial" charset="0"/>
              <a:ea typeface="ＭＳ Ｐゴシック" charset="-128"/>
              <a:cs typeface="+mn-cs"/>
            </a:defRPr>
          </a:lvl6pPr>
          <a:lvl7pPr marL="2743200" algn="l" defTabSz="914400" rtl="0" eaLnBrk="1" latinLnBrk="0" hangingPunct="1">
            <a:defRPr kumimoji="1" sz="1700" kern="1200">
              <a:solidFill>
                <a:schemeClr val="tx1"/>
              </a:solidFill>
              <a:latin typeface="Arial" charset="0"/>
              <a:ea typeface="ＭＳ Ｐゴシック" charset="-128"/>
              <a:cs typeface="+mn-cs"/>
            </a:defRPr>
          </a:lvl7pPr>
          <a:lvl8pPr marL="3200400" algn="l" defTabSz="914400" rtl="0" eaLnBrk="1" latinLnBrk="0" hangingPunct="1">
            <a:defRPr kumimoji="1" sz="1700" kern="1200">
              <a:solidFill>
                <a:schemeClr val="tx1"/>
              </a:solidFill>
              <a:latin typeface="Arial" charset="0"/>
              <a:ea typeface="ＭＳ Ｐゴシック" charset="-128"/>
              <a:cs typeface="+mn-cs"/>
            </a:defRPr>
          </a:lvl8pPr>
          <a:lvl9pPr marL="3657600" algn="l" defTabSz="914400" rtl="0" eaLnBrk="1" latinLnBrk="0" hangingPunct="1">
            <a:defRPr kumimoji="1" sz="1700" kern="1200">
              <a:solidFill>
                <a:schemeClr val="tx1"/>
              </a:solidFill>
              <a:latin typeface="Arial" charset="0"/>
              <a:ea typeface="ＭＳ Ｐゴシック" charset="-128"/>
              <a:cs typeface="+mn-cs"/>
            </a:defRPr>
          </a:lvl9pPr>
        </a:lstStyle>
        <a:p>
          <a:pPr algn="ctr"/>
          <a:r>
            <a:rPr lang="ja-JP" altLang="en-US" sz="1100" u="sng">
              <a:latin typeface="メイリオ" panose="020B0604030504040204" pitchFamily="50" charset="-128"/>
              <a:ea typeface="メイリオ" panose="020B0604030504040204" pitchFamily="50" charset="-128"/>
              <a:cs typeface="メイリオ" panose="020B0604030504040204" pitchFamily="50" charset="-128"/>
            </a:rPr>
            <a:t>基本施策項目対策状況</a:t>
          </a:r>
          <a:endParaRPr kumimoji="1" lang="ja-JP" altLang="en-US" sz="1100" u="sng">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396240</xdr:colOff>
      <xdr:row>3</xdr:row>
      <xdr:rowOff>6666</xdr:rowOff>
    </xdr:from>
    <xdr:to>
      <xdr:col>20</xdr:col>
      <xdr:colOff>1905</xdr:colOff>
      <xdr:row>34</xdr:row>
      <xdr:rowOff>49530</xdr:rowOff>
    </xdr:to>
    <xdr:graphicFrame macro="">
      <xdr:nvGraphicFramePr>
        <xdr:cNvPr id="10" name="グラフ 15">
          <a:extLst>
            <a:ext uri="{FF2B5EF4-FFF2-40B4-BE49-F238E27FC236}">
              <a16:creationId xmlns:a16="http://schemas.microsoft.com/office/drawing/2014/main" id="{A0DB3569-EB12-47D2-9E87-BC00B201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N204"/>
  <sheetViews>
    <sheetView showGridLines="0" tabSelected="1" topLeftCell="O4" zoomScale="85" zoomScaleNormal="85" zoomScaleSheetLayoutView="25" workbookViewId="0">
      <selection activeCell="Z181" sqref="Z181"/>
    </sheetView>
  </sheetViews>
  <sheetFormatPr defaultColWidth="9" defaultRowHeight="15.75" outlineLevelCol="1"/>
  <cols>
    <col min="1" max="1" width="12.875" style="214" customWidth="1"/>
    <col min="2" max="2" width="48.375" style="214" customWidth="1"/>
    <col min="3" max="3" width="2.375" style="214" bestFit="1" customWidth="1"/>
    <col min="4" max="4" width="13.375" style="329" customWidth="1"/>
    <col min="5" max="16" width="2.75" style="174" customWidth="1" outlineLevel="1"/>
    <col min="17" max="17" width="2.75" style="399" bestFit="1" customWidth="1"/>
    <col min="18" max="18" width="13.375" style="339" customWidth="1"/>
    <col min="19" max="19" width="4.125" style="324" bestFit="1" customWidth="1"/>
    <col min="20" max="20" width="4.125" style="325" bestFit="1" customWidth="1"/>
    <col min="21" max="21" width="4.25" style="325" bestFit="1" customWidth="1"/>
    <col min="22" max="22" width="4.25" style="324" bestFit="1" customWidth="1"/>
    <col min="23" max="23" width="68.625" style="210" customWidth="1"/>
    <col min="24" max="25" width="3.75" style="325" customWidth="1"/>
    <col min="26" max="26" width="33.375" style="327" customWidth="1"/>
    <col min="27" max="16384" width="9" style="108"/>
  </cols>
  <sheetData>
    <row r="1" spans="1:40">
      <c r="A1" s="204" t="s">
        <v>0</v>
      </c>
      <c r="B1" s="116" t="s">
        <v>678</v>
      </c>
      <c r="C1" s="330"/>
      <c r="D1" s="331"/>
      <c r="Q1" s="332"/>
      <c r="R1" s="333"/>
      <c r="S1" s="334"/>
      <c r="T1" s="335"/>
      <c r="U1" s="335"/>
      <c r="V1" s="334"/>
      <c r="W1" s="336"/>
      <c r="X1" s="335"/>
      <c r="Y1" s="335"/>
      <c r="Z1" s="337">
        <v>43816</v>
      </c>
    </row>
    <row r="2" spans="1:40">
      <c r="A2" s="211" t="s">
        <v>1</v>
      </c>
      <c r="B2" s="116" t="s">
        <v>675</v>
      </c>
      <c r="C2" s="330"/>
      <c r="D2" s="331"/>
      <c r="Q2" s="332"/>
      <c r="R2" s="333"/>
      <c r="S2" s="334"/>
      <c r="T2" s="335"/>
      <c r="U2" s="335"/>
      <c r="V2" s="334"/>
      <c r="W2" s="336"/>
      <c r="X2" s="335"/>
      <c r="Y2" s="335"/>
      <c r="Z2" s="338"/>
    </row>
    <row r="3" spans="1:40">
      <c r="A3" s="213" t="s">
        <v>2</v>
      </c>
      <c r="B3" s="116" t="s">
        <v>676</v>
      </c>
      <c r="C3" s="330"/>
      <c r="D3" s="331"/>
      <c r="Q3" s="332"/>
      <c r="R3" s="333"/>
      <c r="S3" s="334"/>
      <c r="T3" s="335"/>
      <c r="U3" s="335"/>
      <c r="V3" s="334"/>
      <c r="W3" s="336"/>
      <c r="X3" s="335"/>
      <c r="Y3" s="335"/>
      <c r="Z3" s="338"/>
    </row>
    <row r="4" spans="1:40">
      <c r="A4" s="211" t="s">
        <v>3</v>
      </c>
      <c r="B4" s="162" t="s">
        <v>677</v>
      </c>
      <c r="C4" s="330"/>
      <c r="D4" s="331"/>
      <c r="Q4" s="332"/>
      <c r="R4" s="333"/>
      <c r="S4" s="334"/>
      <c r="T4" s="335"/>
      <c r="U4" s="335"/>
      <c r="V4" s="334"/>
      <c r="W4" s="336"/>
      <c r="X4" s="335"/>
      <c r="Y4" s="335"/>
      <c r="Z4" s="338"/>
    </row>
    <row r="5" spans="1:40">
      <c r="B5" s="206"/>
      <c r="C5" s="206"/>
      <c r="D5" s="205"/>
      <c r="Q5" s="332"/>
      <c r="R5" s="333"/>
      <c r="S5" s="207"/>
      <c r="T5" s="208"/>
      <c r="U5" s="208"/>
      <c r="V5" s="207"/>
      <c r="W5" s="209"/>
      <c r="X5" s="208"/>
      <c r="Y5" s="208"/>
      <c r="Z5" s="212"/>
    </row>
    <row r="6" spans="1:40">
      <c r="A6" s="407" t="s">
        <v>4</v>
      </c>
      <c r="B6" s="407" t="s">
        <v>5</v>
      </c>
      <c r="C6" s="409" t="s">
        <v>6</v>
      </c>
      <c r="D6" s="410"/>
      <c r="E6" s="420" t="s">
        <v>639</v>
      </c>
      <c r="F6" s="421"/>
      <c r="G6" s="421"/>
      <c r="H6" s="421"/>
      <c r="I6" s="421"/>
      <c r="J6" s="421"/>
      <c r="K6" s="421"/>
      <c r="L6" s="421"/>
      <c r="M6" s="421"/>
      <c r="N6" s="421"/>
      <c r="O6" s="421"/>
      <c r="P6" s="422"/>
      <c r="Q6" s="413" t="s">
        <v>7</v>
      </c>
      <c r="R6" s="414"/>
      <c r="S6" s="401" t="s">
        <v>8</v>
      </c>
      <c r="T6" s="402"/>
      <c r="U6" s="402"/>
      <c r="V6" s="402"/>
      <c r="W6" s="402"/>
      <c r="X6" s="402"/>
      <c r="Y6" s="403"/>
      <c r="Z6" s="404" t="s">
        <v>9</v>
      </c>
      <c r="AA6" s="109"/>
      <c r="AB6" s="109"/>
      <c r="AC6" s="109"/>
      <c r="AD6" s="109"/>
      <c r="AE6" s="109"/>
      <c r="AF6" s="109"/>
      <c r="AG6" s="109"/>
      <c r="AH6" s="109"/>
      <c r="AI6" s="109"/>
      <c r="AJ6" s="109"/>
      <c r="AK6" s="109"/>
      <c r="AL6" s="109"/>
      <c r="AM6" s="109"/>
      <c r="AN6" s="109"/>
    </row>
    <row r="7" spans="1:40" ht="121.5">
      <c r="A7" s="408"/>
      <c r="B7" s="408"/>
      <c r="C7" s="411"/>
      <c r="D7" s="412"/>
      <c r="E7" s="176" t="s">
        <v>642</v>
      </c>
      <c r="F7" s="176" t="s">
        <v>643</v>
      </c>
      <c r="G7" s="176" t="s">
        <v>644</v>
      </c>
      <c r="H7" s="176" t="s">
        <v>645</v>
      </c>
      <c r="I7" s="176" t="s">
        <v>646</v>
      </c>
      <c r="J7" s="176" t="s">
        <v>647</v>
      </c>
      <c r="K7" s="176" t="s">
        <v>648</v>
      </c>
      <c r="L7" s="176" t="s">
        <v>649</v>
      </c>
      <c r="M7" s="176" t="s">
        <v>650</v>
      </c>
      <c r="N7" s="176" t="s">
        <v>651</v>
      </c>
      <c r="O7" s="176" t="s">
        <v>652</v>
      </c>
      <c r="P7" s="177" t="s">
        <v>653</v>
      </c>
      <c r="Q7" s="415"/>
      <c r="R7" s="416"/>
      <c r="S7" s="215" t="s">
        <v>10</v>
      </c>
      <c r="T7" s="216" t="s">
        <v>11</v>
      </c>
      <c r="U7" s="215" t="s">
        <v>12</v>
      </c>
      <c r="V7" s="215" t="s">
        <v>13</v>
      </c>
      <c r="W7" s="217" t="s">
        <v>14</v>
      </c>
      <c r="X7" s="215" t="s">
        <v>15</v>
      </c>
      <c r="Y7" s="215" t="s">
        <v>16</v>
      </c>
      <c r="Z7" s="405"/>
      <c r="AA7" s="109"/>
      <c r="AB7" s="109"/>
      <c r="AC7" s="109"/>
      <c r="AD7" s="109"/>
      <c r="AE7" s="109"/>
      <c r="AF7" s="109"/>
      <c r="AG7" s="109"/>
      <c r="AH7" s="109"/>
      <c r="AI7" s="109"/>
      <c r="AJ7" s="109"/>
      <c r="AK7" s="109"/>
      <c r="AL7" s="109"/>
      <c r="AM7" s="109"/>
      <c r="AN7" s="109"/>
    </row>
    <row r="8" spans="1:40" ht="24">
      <c r="A8" s="218" t="s">
        <v>17</v>
      </c>
      <c r="B8" s="219"/>
      <c r="C8" s="220">
        <v>1</v>
      </c>
      <c r="D8" s="417" t="s">
        <v>18</v>
      </c>
      <c r="E8" s="197"/>
      <c r="F8" s="197"/>
      <c r="G8" s="197"/>
      <c r="H8" s="197"/>
      <c r="I8" s="197"/>
      <c r="J8" s="197"/>
      <c r="K8" s="197"/>
      <c r="L8" s="197"/>
      <c r="M8" s="197">
        <v>1</v>
      </c>
      <c r="N8" s="197"/>
      <c r="O8" s="197"/>
      <c r="P8" s="197"/>
      <c r="Q8" s="340" t="s">
        <v>19</v>
      </c>
      <c r="R8" s="341" t="s">
        <v>20</v>
      </c>
      <c r="S8" s="223">
        <f>ROW()-7</f>
        <v>1</v>
      </c>
      <c r="T8" s="224"/>
      <c r="U8" s="223" t="s">
        <v>21</v>
      </c>
      <c r="V8" s="221" t="s">
        <v>22</v>
      </c>
      <c r="W8" s="225" t="s">
        <v>23</v>
      </c>
      <c r="X8" s="197" t="s">
        <v>656</v>
      </c>
      <c r="Y8" s="197"/>
      <c r="Z8" s="463" t="s">
        <v>661</v>
      </c>
      <c r="AA8" s="109"/>
      <c r="AB8" s="109"/>
      <c r="AC8" s="109"/>
      <c r="AD8" s="109"/>
      <c r="AE8" s="109"/>
      <c r="AF8" s="109"/>
      <c r="AG8" s="109"/>
      <c r="AH8" s="109"/>
      <c r="AI8" s="109"/>
      <c r="AJ8" s="109"/>
      <c r="AK8" s="109"/>
      <c r="AL8" s="109"/>
      <c r="AM8" s="109"/>
      <c r="AN8" s="109"/>
    </row>
    <row r="9" spans="1:40" ht="24">
      <c r="A9" s="226"/>
      <c r="B9" s="227"/>
      <c r="C9" s="228"/>
      <c r="D9" s="418"/>
      <c r="E9" s="198">
        <v>1</v>
      </c>
      <c r="F9" s="198"/>
      <c r="G9" s="198"/>
      <c r="H9" s="198">
        <v>1</v>
      </c>
      <c r="I9" s="198"/>
      <c r="J9" s="198"/>
      <c r="K9" s="198"/>
      <c r="L9" s="198"/>
      <c r="M9" s="198"/>
      <c r="N9" s="198"/>
      <c r="O9" s="198"/>
      <c r="P9" s="198"/>
      <c r="Q9" s="343"/>
      <c r="R9" s="344"/>
      <c r="S9" s="231">
        <f t="shared" ref="S9:S72" si="0">ROW()-7</f>
        <v>2</v>
      </c>
      <c r="T9" s="232"/>
      <c r="U9" s="231" t="s">
        <v>24</v>
      </c>
      <c r="V9" s="229" t="s">
        <v>25</v>
      </c>
      <c r="W9" s="233" t="s">
        <v>26</v>
      </c>
      <c r="X9" s="198" t="s">
        <v>657</v>
      </c>
      <c r="Y9" s="198"/>
      <c r="Z9" s="464" t="s">
        <v>662</v>
      </c>
      <c r="AA9" s="109"/>
      <c r="AB9" s="109"/>
      <c r="AC9" s="109"/>
      <c r="AD9" s="109"/>
      <c r="AE9" s="109"/>
      <c r="AF9" s="109"/>
      <c r="AG9" s="109"/>
      <c r="AH9" s="109"/>
      <c r="AI9" s="109"/>
      <c r="AJ9" s="109"/>
      <c r="AK9" s="109"/>
      <c r="AL9" s="109"/>
      <c r="AM9" s="109"/>
      <c r="AN9" s="109"/>
    </row>
    <row r="10" spans="1:40" ht="36">
      <c r="A10" s="226"/>
      <c r="B10" s="227"/>
      <c r="C10" s="228"/>
      <c r="D10" s="418"/>
      <c r="E10" s="199"/>
      <c r="F10" s="199">
        <v>1</v>
      </c>
      <c r="G10" s="199"/>
      <c r="H10" s="199"/>
      <c r="I10" s="199"/>
      <c r="J10" s="199"/>
      <c r="K10" s="199"/>
      <c r="L10" s="199"/>
      <c r="M10" s="199"/>
      <c r="N10" s="199"/>
      <c r="O10" s="199"/>
      <c r="P10" s="199"/>
      <c r="Q10" s="343"/>
      <c r="R10" s="344"/>
      <c r="S10" s="235">
        <f t="shared" si="0"/>
        <v>3</v>
      </c>
      <c r="T10" s="236"/>
      <c r="U10" s="235" t="s">
        <v>21</v>
      </c>
      <c r="V10" s="234" t="s">
        <v>22</v>
      </c>
      <c r="W10" s="237" t="s">
        <v>27</v>
      </c>
      <c r="X10" s="199" t="s">
        <v>656</v>
      </c>
      <c r="Y10" s="199"/>
      <c r="Z10" s="465" t="s">
        <v>663</v>
      </c>
      <c r="AA10" s="109"/>
      <c r="AB10" s="109"/>
      <c r="AC10" s="109"/>
      <c r="AD10" s="109"/>
      <c r="AE10" s="109"/>
      <c r="AF10" s="109"/>
      <c r="AG10" s="109"/>
      <c r="AH10" s="109"/>
      <c r="AI10" s="109"/>
      <c r="AJ10" s="109"/>
      <c r="AK10" s="109"/>
      <c r="AL10" s="109"/>
      <c r="AM10" s="109"/>
      <c r="AN10" s="109"/>
    </row>
    <row r="11" spans="1:40" ht="120">
      <c r="A11" s="226"/>
      <c r="B11" s="227"/>
      <c r="C11" s="228"/>
      <c r="D11" s="230"/>
      <c r="E11" s="198"/>
      <c r="F11" s="198"/>
      <c r="G11" s="198">
        <v>1</v>
      </c>
      <c r="H11" s="198"/>
      <c r="I11" s="198"/>
      <c r="J11" s="198"/>
      <c r="K11" s="198"/>
      <c r="L11" s="198"/>
      <c r="M11" s="198"/>
      <c r="N11" s="198"/>
      <c r="O11" s="198"/>
      <c r="P11" s="198"/>
      <c r="Q11" s="347" t="s">
        <v>28</v>
      </c>
      <c r="R11" s="341" t="s">
        <v>29</v>
      </c>
      <c r="S11" s="231">
        <f t="shared" si="0"/>
        <v>4</v>
      </c>
      <c r="T11" s="232"/>
      <c r="U11" s="231" t="s">
        <v>24</v>
      </c>
      <c r="V11" s="229" t="s">
        <v>22</v>
      </c>
      <c r="W11" s="233" t="s">
        <v>30</v>
      </c>
      <c r="X11" s="198" t="s">
        <v>656</v>
      </c>
      <c r="Y11" s="198"/>
      <c r="Z11" s="466" t="s">
        <v>664</v>
      </c>
      <c r="AA11" s="109"/>
      <c r="AB11" s="109"/>
      <c r="AC11" s="109"/>
      <c r="AD11" s="109"/>
      <c r="AE11" s="109"/>
      <c r="AF11" s="109"/>
      <c r="AG11" s="109"/>
      <c r="AH11" s="109"/>
      <c r="AI11" s="109"/>
      <c r="AJ11" s="109"/>
      <c r="AK11" s="109"/>
      <c r="AL11" s="109"/>
      <c r="AM11" s="109"/>
      <c r="AN11" s="109"/>
    </row>
    <row r="12" spans="1:40" ht="48">
      <c r="A12" s="226"/>
      <c r="B12" s="227"/>
      <c r="C12" s="228"/>
      <c r="D12" s="230"/>
      <c r="E12" s="200"/>
      <c r="F12" s="200"/>
      <c r="G12" s="200">
        <v>1</v>
      </c>
      <c r="H12" s="200"/>
      <c r="I12" s="200"/>
      <c r="J12" s="200"/>
      <c r="K12" s="200"/>
      <c r="L12" s="200"/>
      <c r="M12" s="200"/>
      <c r="N12" s="200"/>
      <c r="O12" s="200"/>
      <c r="P12" s="200"/>
      <c r="Q12" s="348"/>
      <c r="R12" s="344"/>
      <c r="S12" s="239">
        <f t="shared" si="0"/>
        <v>5</v>
      </c>
      <c r="T12" s="239"/>
      <c r="U12" s="239" t="s">
        <v>31</v>
      </c>
      <c r="V12" s="238"/>
      <c r="W12" s="240" t="s">
        <v>32</v>
      </c>
      <c r="X12" s="200" t="s">
        <v>656</v>
      </c>
      <c r="Y12" s="200"/>
      <c r="Z12" s="460" t="s">
        <v>665</v>
      </c>
      <c r="AA12" s="109"/>
      <c r="AB12" s="109"/>
      <c r="AC12" s="109"/>
      <c r="AD12" s="109"/>
      <c r="AE12" s="109"/>
      <c r="AF12" s="109"/>
      <c r="AG12" s="109"/>
      <c r="AH12" s="109"/>
      <c r="AI12" s="109"/>
      <c r="AJ12" s="109"/>
      <c r="AK12" s="109"/>
      <c r="AL12" s="109"/>
      <c r="AM12" s="109"/>
      <c r="AN12" s="109"/>
    </row>
    <row r="13" spans="1:40" ht="120">
      <c r="A13" s="226"/>
      <c r="B13" s="227"/>
      <c r="C13" s="228"/>
      <c r="D13" s="230"/>
      <c r="E13" s="200"/>
      <c r="F13" s="200"/>
      <c r="G13" s="200">
        <v>1</v>
      </c>
      <c r="H13" s="200"/>
      <c r="I13" s="200"/>
      <c r="J13" s="200"/>
      <c r="K13" s="200"/>
      <c r="L13" s="200"/>
      <c r="M13" s="200"/>
      <c r="N13" s="200"/>
      <c r="O13" s="200"/>
      <c r="P13" s="200"/>
      <c r="Q13" s="343"/>
      <c r="R13" s="344"/>
      <c r="S13" s="239">
        <f t="shared" si="0"/>
        <v>6</v>
      </c>
      <c r="T13" s="239"/>
      <c r="U13" s="239" t="s">
        <v>24</v>
      </c>
      <c r="V13" s="238" t="s">
        <v>33</v>
      </c>
      <c r="W13" s="240" t="s">
        <v>34</v>
      </c>
      <c r="X13" s="200"/>
      <c r="Y13" s="200"/>
      <c r="Z13" s="460" t="s">
        <v>664</v>
      </c>
      <c r="AA13" s="109"/>
      <c r="AB13" s="109"/>
      <c r="AC13" s="109"/>
      <c r="AD13" s="109"/>
      <c r="AE13" s="109"/>
      <c r="AF13" s="109"/>
      <c r="AG13" s="109"/>
      <c r="AH13" s="109"/>
      <c r="AI13" s="109"/>
      <c r="AJ13" s="109"/>
      <c r="AK13" s="109"/>
      <c r="AL13" s="109"/>
      <c r="AM13" s="109"/>
      <c r="AN13" s="109"/>
    </row>
    <row r="14" spans="1:40" ht="36">
      <c r="A14" s="226"/>
      <c r="B14" s="227"/>
      <c r="C14" s="228"/>
      <c r="D14" s="230"/>
      <c r="E14" s="200"/>
      <c r="F14" s="200"/>
      <c r="G14" s="200">
        <v>1</v>
      </c>
      <c r="H14" s="200">
        <v>1</v>
      </c>
      <c r="I14" s="200"/>
      <c r="J14" s="200"/>
      <c r="K14" s="200"/>
      <c r="L14" s="200"/>
      <c r="M14" s="200"/>
      <c r="N14" s="200"/>
      <c r="O14" s="200"/>
      <c r="P14" s="200"/>
      <c r="Q14" s="343"/>
      <c r="R14" s="344"/>
      <c r="S14" s="239">
        <f t="shared" si="0"/>
        <v>7</v>
      </c>
      <c r="T14" s="239"/>
      <c r="U14" s="239" t="s">
        <v>21</v>
      </c>
      <c r="V14" s="238" t="s">
        <v>22</v>
      </c>
      <c r="W14" s="240" t="s">
        <v>35</v>
      </c>
      <c r="X14" s="200" t="s">
        <v>656</v>
      </c>
      <c r="Y14" s="200"/>
      <c r="Z14" s="460" t="s">
        <v>664</v>
      </c>
      <c r="AA14" s="109"/>
      <c r="AB14" s="109"/>
      <c r="AC14" s="109"/>
      <c r="AD14" s="109"/>
      <c r="AE14" s="109"/>
      <c r="AF14" s="109"/>
      <c r="AG14" s="109"/>
      <c r="AH14" s="109"/>
      <c r="AI14" s="109"/>
      <c r="AJ14" s="109"/>
      <c r="AK14" s="109"/>
      <c r="AL14" s="109"/>
      <c r="AM14" s="109"/>
      <c r="AN14" s="109"/>
    </row>
    <row r="15" spans="1:40" ht="24" customHeight="1">
      <c r="A15" s="226"/>
      <c r="B15" s="227"/>
      <c r="C15" s="220">
        <v>2</v>
      </c>
      <c r="D15" s="417" t="s">
        <v>36</v>
      </c>
      <c r="E15" s="197"/>
      <c r="F15" s="197"/>
      <c r="G15" s="197"/>
      <c r="H15" s="197"/>
      <c r="I15" s="197"/>
      <c r="J15" s="197"/>
      <c r="K15" s="197"/>
      <c r="L15" s="197"/>
      <c r="M15" s="197">
        <v>1</v>
      </c>
      <c r="N15" s="197"/>
      <c r="O15" s="197"/>
      <c r="P15" s="197"/>
      <c r="Q15" s="340" t="s">
        <v>37</v>
      </c>
      <c r="R15" s="341" t="s">
        <v>38</v>
      </c>
      <c r="S15" s="223">
        <f t="shared" si="0"/>
        <v>8</v>
      </c>
      <c r="T15" s="224"/>
      <c r="U15" s="223" t="s">
        <v>31</v>
      </c>
      <c r="V15" s="221" t="s">
        <v>33</v>
      </c>
      <c r="W15" s="225" t="s">
        <v>39</v>
      </c>
      <c r="X15" s="197" t="s">
        <v>656</v>
      </c>
      <c r="Y15" s="197"/>
      <c r="Z15" s="467" t="s">
        <v>681</v>
      </c>
      <c r="AA15" s="109"/>
      <c r="AB15" s="109"/>
      <c r="AC15" s="109"/>
      <c r="AD15" s="109"/>
      <c r="AE15" s="109"/>
      <c r="AF15" s="109"/>
      <c r="AG15" s="109"/>
      <c r="AH15" s="109"/>
      <c r="AI15" s="109"/>
      <c r="AJ15" s="109"/>
      <c r="AK15" s="109"/>
      <c r="AL15" s="109"/>
      <c r="AM15" s="109"/>
      <c r="AN15" s="109"/>
    </row>
    <row r="16" spans="1:40" ht="24">
      <c r="A16" s="226"/>
      <c r="B16" s="227"/>
      <c r="C16" s="228"/>
      <c r="D16" s="418"/>
      <c r="E16" s="200"/>
      <c r="F16" s="200"/>
      <c r="G16" s="200"/>
      <c r="H16" s="200"/>
      <c r="I16" s="200"/>
      <c r="J16" s="200"/>
      <c r="K16" s="200"/>
      <c r="L16" s="200"/>
      <c r="M16" s="200"/>
      <c r="N16" s="200"/>
      <c r="O16" s="200"/>
      <c r="P16" s="200">
        <v>1</v>
      </c>
      <c r="Q16" s="348"/>
      <c r="R16" s="344"/>
      <c r="S16" s="239">
        <f t="shared" si="0"/>
        <v>9</v>
      </c>
      <c r="T16" s="241"/>
      <c r="U16" s="239" t="s">
        <v>21</v>
      </c>
      <c r="V16" s="238" t="s">
        <v>33</v>
      </c>
      <c r="W16" s="240" t="s">
        <v>40</v>
      </c>
      <c r="X16" s="200" t="s">
        <v>656</v>
      </c>
      <c r="Y16" s="200"/>
      <c r="Z16" s="467" t="s">
        <v>681</v>
      </c>
      <c r="AA16" s="109"/>
      <c r="AB16" s="109"/>
      <c r="AC16" s="109"/>
      <c r="AD16" s="109"/>
      <c r="AE16" s="109"/>
      <c r="AF16" s="109"/>
      <c r="AG16" s="109"/>
      <c r="AH16" s="109"/>
      <c r="AI16" s="109"/>
      <c r="AJ16" s="109"/>
      <c r="AK16" s="109"/>
      <c r="AL16" s="109"/>
      <c r="AM16" s="109"/>
      <c r="AN16" s="109"/>
    </row>
    <row r="17" spans="1:40" ht="36">
      <c r="A17" s="226"/>
      <c r="B17" s="227"/>
      <c r="C17" s="228"/>
      <c r="D17" s="230"/>
      <c r="E17" s="201"/>
      <c r="F17" s="201">
        <v>1</v>
      </c>
      <c r="G17" s="201"/>
      <c r="H17" s="201"/>
      <c r="I17" s="201"/>
      <c r="J17" s="201"/>
      <c r="K17" s="201"/>
      <c r="L17" s="201"/>
      <c r="M17" s="201"/>
      <c r="N17" s="201"/>
      <c r="O17" s="201"/>
      <c r="P17" s="201"/>
      <c r="Q17" s="343"/>
      <c r="R17" s="344"/>
      <c r="S17" s="243">
        <f t="shared" si="0"/>
        <v>10</v>
      </c>
      <c r="T17" s="244">
        <f>S10</f>
        <v>3</v>
      </c>
      <c r="U17" s="243" t="s">
        <v>21</v>
      </c>
      <c r="V17" s="242" t="s">
        <v>22</v>
      </c>
      <c r="W17" s="245" t="s">
        <v>41</v>
      </c>
      <c r="X17" s="201" t="s">
        <v>656</v>
      </c>
      <c r="Y17" s="201"/>
      <c r="Z17" s="467" t="s">
        <v>681</v>
      </c>
      <c r="AA17" s="109"/>
      <c r="AB17" s="109"/>
      <c r="AC17" s="109"/>
      <c r="AD17" s="109"/>
      <c r="AE17" s="109"/>
      <c r="AF17" s="109"/>
      <c r="AG17" s="109"/>
      <c r="AH17" s="109"/>
      <c r="AI17" s="109"/>
      <c r="AJ17" s="109"/>
      <c r="AK17" s="109"/>
      <c r="AL17" s="109"/>
      <c r="AM17" s="109"/>
      <c r="AN17" s="109"/>
    </row>
    <row r="18" spans="1:40" ht="120">
      <c r="A18" s="246"/>
      <c r="B18" s="227"/>
      <c r="C18" s="247"/>
      <c r="D18" s="248"/>
      <c r="E18" s="198"/>
      <c r="F18" s="198"/>
      <c r="G18" s="198">
        <v>1</v>
      </c>
      <c r="H18" s="198"/>
      <c r="I18" s="198"/>
      <c r="J18" s="198"/>
      <c r="K18" s="198"/>
      <c r="L18" s="198"/>
      <c r="M18" s="198"/>
      <c r="N18" s="198"/>
      <c r="O18" s="198"/>
      <c r="P18" s="198"/>
      <c r="Q18" s="340" t="s">
        <v>42</v>
      </c>
      <c r="R18" s="341" t="s">
        <v>43</v>
      </c>
      <c r="S18" s="231">
        <f t="shared" si="0"/>
        <v>11</v>
      </c>
      <c r="T18" s="232">
        <f>S11</f>
        <v>4</v>
      </c>
      <c r="U18" s="231" t="s">
        <v>24</v>
      </c>
      <c r="V18" s="229" t="s">
        <v>22</v>
      </c>
      <c r="W18" s="233" t="s">
        <v>44</v>
      </c>
      <c r="X18" s="198" t="s">
        <v>656</v>
      </c>
      <c r="Y18" s="198"/>
      <c r="Z18" s="466" t="s">
        <v>680</v>
      </c>
      <c r="AA18" s="109"/>
      <c r="AB18" s="109"/>
      <c r="AC18" s="109"/>
      <c r="AD18" s="109"/>
      <c r="AE18" s="109"/>
      <c r="AF18" s="109"/>
      <c r="AG18" s="109"/>
      <c r="AH18" s="109"/>
      <c r="AI18" s="109"/>
      <c r="AJ18" s="109"/>
      <c r="AK18" s="109"/>
      <c r="AL18" s="109"/>
      <c r="AM18" s="109"/>
      <c r="AN18" s="109"/>
    </row>
    <row r="19" spans="1:40" ht="48">
      <c r="A19" s="226"/>
      <c r="B19" s="227"/>
      <c r="C19" s="228"/>
      <c r="D19" s="230"/>
      <c r="E19" s="198"/>
      <c r="F19" s="198"/>
      <c r="G19" s="198">
        <v>1</v>
      </c>
      <c r="H19" s="198"/>
      <c r="I19" s="198"/>
      <c r="J19" s="198"/>
      <c r="K19" s="198"/>
      <c r="L19" s="198"/>
      <c r="M19" s="198"/>
      <c r="N19" s="198"/>
      <c r="O19" s="198"/>
      <c r="P19" s="198"/>
      <c r="Q19" s="348"/>
      <c r="R19" s="344"/>
      <c r="S19" s="231">
        <f t="shared" si="0"/>
        <v>12</v>
      </c>
      <c r="T19" s="232">
        <f>S12</f>
        <v>5</v>
      </c>
      <c r="U19" s="231" t="s">
        <v>31</v>
      </c>
      <c r="V19" s="229"/>
      <c r="W19" s="233" t="s">
        <v>32</v>
      </c>
      <c r="X19" s="198" t="s">
        <v>656</v>
      </c>
      <c r="Y19" s="198"/>
      <c r="Z19" s="466" t="s">
        <v>680</v>
      </c>
      <c r="AA19" s="109"/>
      <c r="AB19" s="109"/>
      <c r="AC19" s="109"/>
      <c r="AD19" s="109"/>
      <c r="AE19" s="109"/>
      <c r="AF19" s="109"/>
      <c r="AG19" s="109"/>
      <c r="AH19" s="109"/>
      <c r="AI19" s="109"/>
      <c r="AJ19" s="109"/>
      <c r="AK19" s="109"/>
      <c r="AL19" s="109"/>
      <c r="AM19" s="109"/>
      <c r="AN19" s="109"/>
    </row>
    <row r="20" spans="1:40" ht="120">
      <c r="A20" s="246"/>
      <c r="B20" s="227"/>
      <c r="C20" s="228"/>
      <c r="D20" s="230"/>
      <c r="E20" s="200"/>
      <c r="F20" s="200"/>
      <c r="G20" s="200">
        <v>1</v>
      </c>
      <c r="H20" s="200"/>
      <c r="I20" s="200"/>
      <c r="J20" s="200"/>
      <c r="K20" s="200"/>
      <c r="L20" s="200"/>
      <c r="M20" s="200"/>
      <c r="N20" s="200"/>
      <c r="O20" s="200"/>
      <c r="P20" s="200"/>
      <c r="Q20" s="343"/>
      <c r="R20" s="344"/>
      <c r="S20" s="239">
        <f t="shared" si="0"/>
        <v>13</v>
      </c>
      <c r="T20" s="241">
        <f>S13</f>
        <v>6</v>
      </c>
      <c r="U20" s="239" t="s">
        <v>24</v>
      </c>
      <c r="V20" s="238" t="s">
        <v>33</v>
      </c>
      <c r="W20" s="240" t="s">
        <v>34</v>
      </c>
      <c r="X20" s="200"/>
      <c r="Y20" s="200"/>
      <c r="Z20" s="464" t="s">
        <v>682</v>
      </c>
      <c r="AA20" s="109"/>
      <c r="AB20" s="109"/>
      <c r="AC20" s="109"/>
      <c r="AD20" s="109"/>
      <c r="AE20" s="109"/>
      <c r="AF20" s="109"/>
      <c r="AG20" s="109"/>
      <c r="AH20" s="109"/>
      <c r="AI20" s="109"/>
      <c r="AJ20" s="109"/>
      <c r="AK20" s="109"/>
      <c r="AL20" s="109"/>
      <c r="AM20" s="109"/>
      <c r="AN20" s="109"/>
    </row>
    <row r="21" spans="1:40" ht="36">
      <c r="A21" s="226"/>
      <c r="B21" s="227"/>
      <c r="C21" s="228"/>
      <c r="D21" s="230"/>
      <c r="E21" s="198"/>
      <c r="F21" s="198"/>
      <c r="G21" s="198"/>
      <c r="H21" s="198">
        <v>1</v>
      </c>
      <c r="I21" s="198"/>
      <c r="J21" s="198"/>
      <c r="K21" s="198"/>
      <c r="L21" s="198"/>
      <c r="M21" s="198"/>
      <c r="N21" s="198"/>
      <c r="O21" s="198"/>
      <c r="P21" s="198"/>
      <c r="Q21" s="343"/>
      <c r="R21" s="344"/>
      <c r="S21" s="231">
        <f t="shared" si="0"/>
        <v>14</v>
      </c>
      <c r="T21" s="232">
        <f>S14</f>
        <v>7</v>
      </c>
      <c r="U21" s="231" t="s">
        <v>21</v>
      </c>
      <c r="V21" s="229" t="s">
        <v>22</v>
      </c>
      <c r="W21" s="233" t="s">
        <v>35</v>
      </c>
      <c r="X21" s="198"/>
      <c r="Y21" s="198"/>
      <c r="Z21" s="467" t="s">
        <v>681</v>
      </c>
      <c r="AA21" s="109"/>
      <c r="AB21" s="109"/>
      <c r="AC21" s="109"/>
      <c r="AD21" s="109"/>
      <c r="AE21" s="109"/>
      <c r="AF21" s="109"/>
      <c r="AG21" s="109"/>
      <c r="AH21" s="109"/>
      <c r="AI21" s="109"/>
      <c r="AJ21" s="109"/>
      <c r="AK21" s="109"/>
      <c r="AL21" s="109"/>
      <c r="AM21" s="109"/>
      <c r="AN21" s="109"/>
    </row>
    <row r="22" spans="1:40" ht="96">
      <c r="A22" s="226"/>
      <c r="B22" s="227"/>
      <c r="C22" s="220">
        <v>3</v>
      </c>
      <c r="D22" s="222" t="s">
        <v>45</v>
      </c>
      <c r="E22" s="202"/>
      <c r="F22" s="202"/>
      <c r="G22" s="202">
        <v>1</v>
      </c>
      <c r="H22" s="202"/>
      <c r="I22" s="202"/>
      <c r="J22" s="202"/>
      <c r="K22" s="202"/>
      <c r="L22" s="202"/>
      <c r="M22" s="202"/>
      <c r="N22" s="202"/>
      <c r="O22" s="202"/>
      <c r="P22" s="202"/>
      <c r="Q22" s="340" t="s">
        <v>46</v>
      </c>
      <c r="R22" s="341" t="s">
        <v>47</v>
      </c>
      <c r="S22" s="250">
        <f t="shared" si="0"/>
        <v>15</v>
      </c>
      <c r="T22" s="251"/>
      <c r="U22" s="250" t="s">
        <v>24</v>
      </c>
      <c r="V22" s="249" t="s">
        <v>22</v>
      </c>
      <c r="W22" s="252" t="s">
        <v>48</v>
      </c>
      <c r="X22" s="202"/>
      <c r="Y22" s="202"/>
      <c r="Z22" s="460" t="s">
        <v>664</v>
      </c>
      <c r="AA22" s="109"/>
      <c r="AB22" s="109"/>
      <c r="AC22" s="109"/>
      <c r="AD22" s="109"/>
      <c r="AE22" s="109"/>
      <c r="AF22" s="109"/>
      <c r="AG22" s="109"/>
      <c r="AH22" s="109"/>
      <c r="AI22" s="109"/>
      <c r="AJ22" s="109"/>
      <c r="AK22" s="109"/>
      <c r="AL22" s="109"/>
      <c r="AM22" s="109"/>
      <c r="AN22" s="109"/>
    </row>
    <row r="23" spans="1:40" ht="24">
      <c r="A23" s="253"/>
      <c r="B23" s="254"/>
      <c r="C23" s="255"/>
      <c r="D23" s="256"/>
      <c r="E23" s="202"/>
      <c r="F23" s="202"/>
      <c r="G23" s="202"/>
      <c r="H23" s="202"/>
      <c r="I23" s="202"/>
      <c r="J23" s="202"/>
      <c r="K23" s="202"/>
      <c r="L23" s="202"/>
      <c r="M23" s="202"/>
      <c r="N23" s="202"/>
      <c r="O23" s="202"/>
      <c r="P23" s="202"/>
      <c r="Q23" s="353" t="s">
        <v>49</v>
      </c>
      <c r="R23" s="354" t="s">
        <v>50</v>
      </c>
      <c r="S23" s="250">
        <f t="shared" si="0"/>
        <v>16</v>
      </c>
      <c r="T23" s="251"/>
      <c r="U23" s="250" t="s">
        <v>24</v>
      </c>
      <c r="V23" s="250" t="s">
        <v>22</v>
      </c>
      <c r="W23" s="252" t="s">
        <v>51</v>
      </c>
      <c r="X23" s="202"/>
      <c r="Y23" s="202"/>
      <c r="Z23" s="461" t="s">
        <v>664</v>
      </c>
      <c r="AA23" s="109"/>
      <c r="AB23" s="109"/>
      <c r="AC23" s="109"/>
      <c r="AD23" s="109"/>
      <c r="AE23" s="109"/>
      <c r="AF23" s="109"/>
      <c r="AG23" s="109"/>
      <c r="AH23" s="109"/>
      <c r="AI23" s="109"/>
      <c r="AJ23" s="109"/>
      <c r="AK23" s="109"/>
      <c r="AL23" s="109"/>
      <c r="AM23" s="109"/>
      <c r="AN23" s="109"/>
    </row>
    <row r="24" spans="1:40" ht="36">
      <c r="A24" s="253"/>
      <c r="B24" s="254"/>
      <c r="C24" s="255"/>
      <c r="D24" s="256"/>
      <c r="E24" s="199"/>
      <c r="F24" s="199"/>
      <c r="G24" s="199"/>
      <c r="H24" s="199"/>
      <c r="I24" s="199"/>
      <c r="J24" s="199">
        <v>1</v>
      </c>
      <c r="K24" s="199"/>
      <c r="L24" s="199"/>
      <c r="M24" s="199"/>
      <c r="N24" s="199"/>
      <c r="O24" s="199"/>
      <c r="P24" s="199"/>
      <c r="Q24" s="355"/>
      <c r="R24" s="352"/>
      <c r="S24" s="235">
        <f t="shared" si="0"/>
        <v>17</v>
      </c>
      <c r="T24" s="235"/>
      <c r="U24" s="235" t="s">
        <v>21</v>
      </c>
      <c r="V24" s="234" t="s">
        <v>33</v>
      </c>
      <c r="W24" s="237" t="s">
        <v>52</v>
      </c>
      <c r="X24" s="199"/>
      <c r="Y24" s="199"/>
      <c r="Z24" s="462" t="s">
        <v>665</v>
      </c>
      <c r="AA24" s="109"/>
      <c r="AB24" s="109"/>
      <c r="AC24" s="109"/>
      <c r="AD24" s="109"/>
      <c r="AE24" s="109"/>
      <c r="AF24" s="109"/>
      <c r="AG24" s="109"/>
      <c r="AH24" s="109"/>
      <c r="AI24" s="109"/>
      <c r="AJ24" s="109"/>
      <c r="AK24" s="109"/>
      <c r="AL24" s="109"/>
      <c r="AM24" s="109"/>
      <c r="AN24" s="109"/>
    </row>
    <row r="25" spans="1:40" ht="24">
      <c r="A25" s="226"/>
      <c r="B25" s="227"/>
      <c r="C25" s="228"/>
      <c r="D25" s="230"/>
      <c r="E25" s="202"/>
      <c r="F25" s="202"/>
      <c r="G25" s="202"/>
      <c r="H25" s="202"/>
      <c r="I25" s="202"/>
      <c r="J25" s="202"/>
      <c r="K25" s="202"/>
      <c r="L25" s="202"/>
      <c r="M25" s="202">
        <v>1</v>
      </c>
      <c r="N25" s="202"/>
      <c r="O25" s="202"/>
      <c r="P25" s="202"/>
      <c r="Q25" s="347" t="s">
        <v>53</v>
      </c>
      <c r="R25" s="341" t="s">
        <v>20</v>
      </c>
      <c r="S25" s="250">
        <f t="shared" si="0"/>
        <v>18</v>
      </c>
      <c r="T25" s="250">
        <f>S8</f>
        <v>1</v>
      </c>
      <c r="U25" s="250" t="s">
        <v>21</v>
      </c>
      <c r="V25" s="249" t="s">
        <v>22</v>
      </c>
      <c r="W25" s="252" t="s">
        <v>23</v>
      </c>
      <c r="X25" s="202" t="s">
        <v>656</v>
      </c>
      <c r="Y25" s="202"/>
      <c r="Z25" s="469" t="s">
        <v>664</v>
      </c>
      <c r="AA25" s="109"/>
      <c r="AB25" s="109"/>
      <c r="AC25" s="109"/>
      <c r="AD25" s="109"/>
      <c r="AE25" s="109"/>
      <c r="AF25" s="109"/>
      <c r="AG25" s="109"/>
      <c r="AH25" s="109"/>
      <c r="AI25" s="109"/>
      <c r="AJ25" s="109"/>
      <c r="AK25" s="109"/>
      <c r="AL25" s="109"/>
      <c r="AM25" s="109"/>
      <c r="AN25" s="109"/>
    </row>
    <row r="26" spans="1:40" ht="24">
      <c r="A26" s="226"/>
      <c r="B26" s="227"/>
      <c r="C26" s="228"/>
      <c r="D26" s="230"/>
      <c r="E26" s="199"/>
      <c r="F26" s="199"/>
      <c r="G26" s="199"/>
      <c r="H26" s="199"/>
      <c r="I26" s="199"/>
      <c r="J26" s="199"/>
      <c r="K26" s="199"/>
      <c r="L26" s="199"/>
      <c r="M26" s="199"/>
      <c r="N26" s="199"/>
      <c r="O26" s="199"/>
      <c r="P26" s="199"/>
      <c r="Q26" s="356"/>
      <c r="R26" s="357"/>
      <c r="S26" s="235">
        <f t="shared" si="0"/>
        <v>19</v>
      </c>
      <c r="T26" s="235"/>
      <c r="U26" s="235" t="s">
        <v>21</v>
      </c>
      <c r="V26" s="234" t="s">
        <v>22</v>
      </c>
      <c r="W26" s="237" t="s">
        <v>54</v>
      </c>
      <c r="X26" s="199"/>
      <c r="Y26" s="199"/>
      <c r="Z26" s="462" t="s">
        <v>664</v>
      </c>
      <c r="AA26" s="109"/>
      <c r="AB26" s="109"/>
      <c r="AC26" s="109"/>
      <c r="AD26" s="109"/>
      <c r="AE26" s="109"/>
      <c r="AF26" s="109"/>
      <c r="AG26" s="109"/>
      <c r="AH26" s="109"/>
      <c r="AI26" s="109"/>
      <c r="AJ26" s="109"/>
      <c r="AK26" s="109"/>
      <c r="AL26" s="109"/>
      <c r="AM26" s="109"/>
      <c r="AN26" s="109"/>
    </row>
    <row r="27" spans="1:40" ht="36">
      <c r="A27" s="226"/>
      <c r="B27" s="227"/>
      <c r="C27" s="228"/>
      <c r="D27" s="418"/>
      <c r="E27" s="197"/>
      <c r="F27" s="197"/>
      <c r="G27" s="197"/>
      <c r="H27" s="197"/>
      <c r="I27" s="197"/>
      <c r="J27" s="197"/>
      <c r="K27" s="197"/>
      <c r="L27" s="197"/>
      <c r="M27" s="197"/>
      <c r="N27" s="197"/>
      <c r="O27" s="197"/>
      <c r="P27" s="197"/>
      <c r="Q27" s="340" t="s">
        <v>55</v>
      </c>
      <c r="R27" s="341" t="s">
        <v>56</v>
      </c>
      <c r="S27" s="223">
        <f t="shared" si="0"/>
        <v>20</v>
      </c>
      <c r="T27" s="223"/>
      <c r="U27" s="223" t="s">
        <v>21</v>
      </c>
      <c r="V27" s="221" t="s">
        <v>22</v>
      </c>
      <c r="W27" s="225" t="s">
        <v>57</v>
      </c>
      <c r="X27" s="197" t="s">
        <v>657</v>
      </c>
      <c r="Y27" s="197" t="s">
        <v>657</v>
      </c>
      <c r="Z27" s="467" t="s">
        <v>664</v>
      </c>
      <c r="AA27" s="109"/>
      <c r="AB27" s="109"/>
      <c r="AC27" s="109"/>
      <c r="AD27" s="109"/>
      <c r="AE27" s="109"/>
      <c r="AF27" s="109"/>
      <c r="AG27" s="109"/>
      <c r="AH27" s="109"/>
      <c r="AI27" s="109"/>
      <c r="AJ27" s="109"/>
      <c r="AK27" s="109"/>
      <c r="AL27" s="109"/>
      <c r="AM27" s="109"/>
      <c r="AN27" s="109"/>
    </row>
    <row r="28" spans="1:40" ht="21.75" customHeight="1">
      <c r="A28" s="226"/>
      <c r="B28" s="227"/>
      <c r="C28" s="259"/>
      <c r="D28" s="419"/>
      <c r="E28" s="199"/>
      <c r="F28" s="199"/>
      <c r="G28" s="199"/>
      <c r="H28" s="199"/>
      <c r="I28" s="199"/>
      <c r="J28" s="199"/>
      <c r="K28" s="199"/>
      <c r="L28" s="199"/>
      <c r="M28" s="199"/>
      <c r="N28" s="199"/>
      <c r="O28" s="199"/>
      <c r="P28" s="199"/>
      <c r="Q28" s="358"/>
      <c r="R28" s="357"/>
      <c r="S28" s="235">
        <f t="shared" si="0"/>
        <v>21</v>
      </c>
      <c r="T28" s="235">
        <f>S16</f>
        <v>9</v>
      </c>
      <c r="U28" s="235" t="s">
        <v>21</v>
      </c>
      <c r="V28" s="234" t="s">
        <v>33</v>
      </c>
      <c r="W28" s="237" t="s">
        <v>40</v>
      </c>
      <c r="X28" s="199"/>
      <c r="Y28" s="199"/>
      <c r="Z28" s="462" t="s">
        <v>664</v>
      </c>
      <c r="AA28" s="109"/>
      <c r="AB28" s="109"/>
      <c r="AC28" s="109"/>
      <c r="AD28" s="109"/>
      <c r="AE28" s="109"/>
      <c r="AF28" s="109"/>
      <c r="AG28" s="109"/>
      <c r="AH28" s="109"/>
      <c r="AI28" s="109"/>
      <c r="AJ28" s="109"/>
      <c r="AK28" s="109"/>
      <c r="AL28" s="109"/>
      <c r="AM28" s="109"/>
      <c r="AN28" s="109"/>
    </row>
    <row r="29" spans="1:40" ht="108">
      <c r="A29" s="260"/>
      <c r="B29" s="261"/>
      <c r="C29" s="220">
        <v>4</v>
      </c>
      <c r="D29" s="222" t="s">
        <v>58</v>
      </c>
      <c r="E29" s="197"/>
      <c r="F29" s="197"/>
      <c r="G29" s="197"/>
      <c r="H29" s="197"/>
      <c r="I29" s="197"/>
      <c r="J29" s="197"/>
      <c r="K29" s="197"/>
      <c r="L29" s="197"/>
      <c r="M29" s="197"/>
      <c r="N29" s="197"/>
      <c r="O29" s="197"/>
      <c r="P29" s="197"/>
      <c r="Q29" s="340" t="s">
        <v>59</v>
      </c>
      <c r="R29" s="354" t="s">
        <v>60</v>
      </c>
      <c r="S29" s="223">
        <f t="shared" si="0"/>
        <v>22</v>
      </c>
      <c r="T29" s="223"/>
      <c r="U29" s="223" t="s">
        <v>31</v>
      </c>
      <c r="V29" s="221"/>
      <c r="W29" s="225" t="s">
        <v>61</v>
      </c>
      <c r="X29" s="197" t="s">
        <v>656</v>
      </c>
      <c r="Y29" s="197"/>
      <c r="Z29" s="467" t="s">
        <v>666</v>
      </c>
      <c r="AA29" s="109"/>
      <c r="AB29" s="109"/>
      <c r="AC29" s="109"/>
      <c r="AD29" s="109"/>
      <c r="AE29" s="109"/>
      <c r="AF29" s="109"/>
      <c r="AG29" s="109"/>
      <c r="AH29" s="109"/>
      <c r="AI29" s="109"/>
      <c r="AJ29" s="109"/>
      <c r="AK29" s="109"/>
      <c r="AL29" s="109"/>
      <c r="AM29" s="109"/>
      <c r="AN29" s="109"/>
    </row>
    <row r="30" spans="1:40" ht="22.5" customHeight="1">
      <c r="A30" s="226"/>
      <c r="B30" s="227"/>
      <c r="C30" s="247"/>
      <c r="D30" s="406"/>
      <c r="E30" s="200"/>
      <c r="F30" s="200"/>
      <c r="G30" s="200"/>
      <c r="H30" s="200"/>
      <c r="I30" s="200"/>
      <c r="J30" s="200"/>
      <c r="K30" s="200"/>
      <c r="L30" s="200"/>
      <c r="M30" s="200"/>
      <c r="N30" s="200"/>
      <c r="O30" s="200"/>
      <c r="P30" s="200"/>
      <c r="Q30" s="343"/>
      <c r="R30" s="352"/>
      <c r="S30" s="239">
        <f t="shared" si="0"/>
        <v>23</v>
      </c>
      <c r="T30" s="239"/>
      <c r="U30" s="239" t="s">
        <v>21</v>
      </c>
      <c r="V30" s="238" t="s">
        <v>22</v>
      </c>
      <c r="W30" s="240" t="s">
        <v>62</v>
      </c>
      <c r="X30" s="200" t="s">
        <v>656</v>
      </c>
      <c r="Y30" s="200"/>
      <c r="Z30" s="464" t="s">
        <v>664</v>
      </c>
      <c r="AA30" s="109"/>
      <c r="AB30" s="109"/>
      <c r="AC30" s="109"/>
      <c r="AD30" s="109"/>
      <c r="AE30" s="109"/>
      <c r="AF30" s="109"/>
      <c r="AG30" s="109"/>
      <c r="AH30" s="109"/>
      <c r="AI30" s="109"/>
      <c r="AJ30" s="109"/>
      <c r="AK30" s="109"/>
      <c r="AL30" s="109"/>
      <c r="AM30" s="109"/>
      <c r="AN30" s="109"/>
    </row>
    <row r="31" spans="1:40" ht="22.5" customHeight="1">
      <c r="A31" s="226"/>
      <c r="B31" s="227"/>
      <c r="C31" s="228"/>
      <c r="D31" s="406"/>
      <c r="E31" s="200"/>
      <c r="F31" s="200"/>
      <c r="G31" s="200"/>
      <c r="H31" s="200"/>
      <c r="I31" s="200"/>
      <c r="J31" s="200"/>
      <c r="K31" s="200"/>
      <c r="L31" s="200"/>
      <c r="M31" s="200"/>
      <c r="N31" s="200"/>
      <c r="O31" s="200"/>
      <c r="P31" s="200"/>
      <c r="Q31" s="343"/>
      <c r="R31" s="352"/>
      <c r="S31" s="239">
        <f t="shared" si="0"/>
        <v>24</v>
      </c>
      <c r="T31" s="239"/>
      <c r="U31" s="239" t="s">
        <v>21</v>
      </c>
      <c r="V31" s="238" t="s">
        <v>63</v>
      </c>
      <c r="W31" s="240" t="s">
        <v>64</v>
      </c>
      <c r="X31" s="200" t="s">
        <v>656</v>
      </c>
      <c r="Y31" s="200"/>
      <c r="Z31" s="464" t="s">
        <v>664</v>
      </c>
      <c r="AA31" s="109"/>
      <c r="AB31" s="109"/>
      <c r="AC31" s="109"/>
      <c r="AD31" s="109"/>
      <c r="AE31" s="109"/>
      <c r="AF31" s="109"/>
      <c r="AG31" s="109"/>
      <c r="AH31" s="109"/>
      <c r="AI31" s="109"/>
      <c r="AJ31" s="109"/>
      <c r="AK31" s="109"/>
      <c r="AL31" s="109"/>
      <c r="AM31" s="109"/>
      <c r="AN31" s="109"/>
    </row>
    <row r="32" spans="1:40" ht="22.5" customHeight="1">
      <c r="A32" s="226"/>
      <c r="B32" s="227"/>
      <c r="C32" s="228"/>
      <c r="D32" s="230"/>
      <c r="E32" s="203"/>
      <c r="F32" s="203"/>
      <c r="G32" s="203"/>
      <c r="H32" s="203"/>
      <c r="I32" s="203"/>
      <c r="J32" s="203"/>
      <c r="K32" s="203"/>
      <c r="L32" s="203"/>
      <c r="M32" s="203"/>
      <c r="N32" s="203"/>
      <c r="O32" s="203"/>
      <c r="P32" s="203"/>
      <c r="Q32" s="343"/>
      <c r="R32" s="352"/>
      <c r="S32" s="263">
        <f t="shared" si="0"/>
        <v>25</v>
      </c>
      <c r="T32" s="263"/>
      <c r="U32" s="263" t="s">
        <v>21</v>
      </c>
      <c r="V32" s="262" t="s">
        <v>22</v>
      </c>
      <c r="W32" s="264" t="s">
        <v>65</v>
      </c>
      <c r="X32" s="203" t="s">
        <v>656</v>
      </c>
      <c r="Y32" s="203"/>
      <c r="Z32" s="470" t="s">
        <v>664</v>
      </c>
      <c r="AA32" s="109"/>
      <c r="AB32" s="109"/>
      <c r="AC32" s="109"/>
      <c r="AD32" s="109"/>
      <c r="AE32" s="109"/>
      <c r="AF32" s="109"/>
      <c r="AG32" s="109"/>
      <c r="AH32" s="109"/>
      <c r="AI32" s="109"/>
      <c r="AJ32" s="109"/>
      <c r="AK32" s="109"/>
      <c r="AL32" s="109"/>
      <c r="AM32" s="109"/>
      <c r="AN32" s="109"/>
    </row>
    <row r="33" spans="1:40" ht="22.5" customHeight="1">
      <c r="A33" s="226"/>
      <c r="B33" s="227"/>
      <c r="C33" s="228"/>
      <c r="D33" s="230"/>
      <c r="E33" s="198"/>
      <c r="F33" s="198"/>
      <c r="G33" s="198"/>
      <c r="H33" s="198"/>
      <c r="I33" s="198"/>
      <c r="J33" s="198"/>
      <c r="K33" s="198"/>
      <c r="L33" s="198"/>
      <c r="M33" s="198"/>
      <c r="N33" s="198"/>
      <c r="O33" s="198">
        <v>1</v>
      </c>
      <c r="P33" s="198"/>
      <c r="Q33" s="360" t="s">
        <v>66</v>
      </c>
      <c r="R33" s="361" t="s">
        <v>67</v>
      </c>
      <c r="S33" s="231">
        <f t="shared" si="0"/>
        <v>26</v>
      </c>
      <c r="T33" s="231"/>
      <c r="U33" s="231" t="s">
        <v>31</v>
      </c>
      <c r="V33" s="229"/>
      <c r="W33" s="233" t="s">
        <v>68</v>
      </c>
      <c r="X33" s="198" t="s">
        <v>656</v>
      </c>
      <c r="Y33" s="198"/>
      <c r="Z33" s="466" t="s">
        <v>664</v>
      </c>
      <c r="AA33" s="109"/>
      <c r="AB33" s="109"/>
      <c r="AC33" s="109"/>
      <c r="AD33" s="109"/>
      <c r="AE33" s="109"/>
      <c r="AF33" s="109"/>
      <c r="AG33" s="109"/>
      <c r="AH33" s="109"/>
      <c r="AI33" s="109"/>
      <c r="AJ33" s="109"/>
      <c r="AK33" s="109"/>
      <c r="AL33" s="109"/>
      <c r="AM33" s="109"/>
      <c r="AN33" s="109"/>
    </row>
    <row r="34" spans="1:40" ht="36">
      <c r="A34" s="226"/>
      <c r="B34" s="227"/>
      <c r="C34" s="228"/>
      <c r="D34" s="230"/>
      <c r="E34" s="200"/>
      <c r="F34" s="200"/>
      <c r="G34" s="200"/>
      <c r="H34" s="200"/>
      <c r="I34" s="200"/>
      <c r="J34" s="200"/>
      <c r="K34" s="200"/>
      <c r="L34" s="200"/>
      <c r="M34" s="200"/>
      <c r="N34" s="200"/>
      <c r="O34" s="200">
        <v>1</v>
      </c>
      <c r="P34" s="200"/>
      <c r="Q34" s="343"/>
      <c r="R34" s="352"/>
      <c r="S34" s="239">
        <f t="shared" si="0"/>
        <v>27</v>
      </c>
      <c r="T34" s="239"/>
      <c r="U34" s="239" t="s">
        <v>31</v>
      </c>
      <c r="V34" s="238"/>
      <c r="W34" s="240" t="s">
        <v>69</v>
      </c>
      <c r="X34" s="200" t="s">
        <v>656</v>
      </c>
      <c r="Y34" s="200"/>
      <c r="Z34" s="464" t="s">
        <v>664</v>
      </c>
      <c r="AA34" s="109"/>
      <c r="AB34" s="109"/>
      <c r="AC34" s="109"/>
      <c r="AD34" s="109"/>
      <c r="AE34" s="109"/>
      <c r="AF34" s="109"/>
      <c r="AG34" s="109"/>
      <c r="AH34" s="109"/>
      <c r="AI34" s="109"/>
      <c r="AJ34" s="109"/>
      <c r="AK34" s="109"/>
      <c r="AL34" s="109"/>
      <c r="AM34" s="109"/>
      <c r="AN34" s="109"/>
    </row>
    <row r="35" spans="1:40" ht="36">
      <c r="A35" s="265"/>
      <c r="B35" s="266"/>
      <c r="C35" s="259"/>
      <c r="D35" s="258"/>
      <c r="E35" s="201"/>
      <c r="F35" s="201"/>
      <c r="G35" s="201"/>
      <c r="H35" s="201"/>
      <c r="I35" s="201"/>
      <c r="J35" s="201"/>
      <c r="K35" s="201"/>
      <c r="L35" s="201"/>
      <c r="M35" s="201"/>
      <c r="N35" s="201"/>
      <c r="O35" s="201">
        <v>1</v>
      </c>
      <c r="P35" s="201"/>
      <c r="Q35" s="358"/>
      <c r="R35" s="362"/>
      <c r="S35" s="243">
        <f t="shared" si="0"/>
        <v>28</v>
      </c>
      <c r="T35" s="243"/>
      <c r="U35" s="243" t="s">
        <v>31</v>
      </c>
      <c r="V35" s="242"/>
      <c r="W35" s="245" t="s">
        <v>70</v>
      </c>
      <c r="X35" s="201"/>
      <c r="Y35" s="201"/>
      <c r="Z35" s="468" t="s">
        <v>664</v>
      </c>
      <c r="AA35" s="109"/>
      <c r="AB35" s="109"/>
      <c r="AC35" s="109"/>
      <c r="AD35" s="109"/>
      <c r="AE35" s="109"/>
      <c r="AF35" s="109"/>
      <c r="AG35" s="109"/>
      <c r="AH35" s="109"/>
      <c r="AI35" s="109"/>
      <c r="AJ35" s="109"/>
      <c r="AK35" s="109"/>
      <c r="AL35" s="109"/>
      <c r="AM35" s="109"/>
      <c r="AN35" s="109"/>
    </row>
    <row r="36" spans="1:40" ht="144">
      <c r="A36" s="226" t="s">
        <v>71</v>
      </c>
      <c r="B36" s="254"/>
      <c r="C36" s="268">
        <v>1</v>
      </c>
      <c r="D36" s="269" t="s">
        <v>72</v>
      </c>
      <c r="E36" s="198"/>
      <c r="F36" s="198"/>
      <c r="G36" s="198"/>
      <c r="H36" s="198"/>
      <c r="I36" s="198"/>
      <c r="J36" s="198"/>
      <c r="K36" s="198"/>
      <c r="L36" s="198"/>
      <c r="M36" s="198"/>
      <c r="N36" s="198"/>
      <c r="O36" s="198"/>
      <c r="P36" s="198"/>
      <c r="Q36" s="364" t="s">
        <v>19</v>
      </c>
      <c r="R36" s="354" t="s">
        <v>73</v>
      </c>
      <c r="S36" s="231">
        <f t="shared" si="0"/>
        <v>29</v>
      </c>
      <c r="T36" s="231"/>
      <c r="U36" s="231" t="s">
        <v>24</v>
      </c>
      <c r="V36" s="229" t="s">
        <v>22</v>
      </c>
      <c r="W36" s="233" t="s">
        <v>74</v>
      </c>
      <c r="X36" s="198" t="s">
        <v>656</v>
      </c>
      <c r="Y36" s="198"/>
      <c r="Z36" s="466" t="s">
        <v>680</v>
      </c>
      <c r="AA36" s="109"/>
      <c r="AB36" s="109"/>
      <c r="AC36" s="109"/>
      <c r="AD36" s="109"/>
      <c r="AE36" s="109"/>
      <c r="AF36" s="109"/>
      <c r="AG36" s="109"/>
      <c r="AH36" s="109"/>
      <c r="AI36" s="109"/>
      <c r="AJ36" s="109"/>
      <c r="AK36" s="109"/>
      <c r="AL36" s="109"/>
      <c r="AM36" s="109"/>
      <c r="AN36" s="109"/>
    </row>
    <row r="37" spans="1:40" ht="96">
      <c r="A37" s="226"/>
      <c r="B37" s="254"/>
      <c r="C37" s="255"/>
      <c r="D37" s="270"/>
      <c r="E37" s="180"/>
      <c r="F37" s="180"/>
      <c r="G37" s="180"/>
      <c r="H37" s="180"/>
      <c r="I37" s="180"/>
      <c r="J37" s="180"/>
      <c r="K37" s="180"/>
      <c r="L37" s="180"/>
      <c r="M37" s="180"/>
      <c r="N37" s="180"/>
      <c r="O37" s="180"/>
      <c r="P37" s="180"/>
      <c r="Q37" s="364" t="s">
        <v>28</v>
      </c>
      <c r="R37" s="354" t="s">
        <v>75</v>
      </c>
      <c r="S37" s="272">
        <f t="shared" si="0"/>
        <v>30</v>
      </c>
      <c r="T37" s="272"/>
      <c r="U37" s="272" t="s">
        <v>24</v>
      </c>
      <c r="V37" s="271" t="s">
        <v>22</v>
      </c>
      <c r="W37" s="273" t="s">
        <v>76</v>
      </c>
      <c r="X37" s="180" t="s">
        <v>656</v>
      </c>
      <c r="Y37" s="180"/>
      <c r="Z37" s="471" t="s">
        <v>680</v>
      </c>
      <c r="AA37" s="109"/>
      <c r="AB37" s="109"/>
      <c r="AC37" s="109"/>
      <c r="AD37" s="109"/>
      <c r="AE37" s="109"/>
      <c r="AF37" s="109"/>
      <c r="AG37" s="109"/>
      <c r="AH37" s="109"/>
      <c r="AI37" s="109"/>
      <c r="AJ37" s="109"/>
      <c r="AK37" s="109"/>
      <c r="AL37" s="109"/>
      <c r="AM37" s="109"/>
      <c r="AN37" s="109"/>
    </row>
    <row r="38" spans="1:40" ht="36">
      <c r="A38" s="226"/>
      <c r="B38" s="254"/>
      <c r="C38" s="255"/>
      <c r="D38" s="270"/>
      <c r="E38" s="197"/>
      <c r="F38" s="197"/>
      <c r="G38" s="197"/>
      <c r="H38" s="197"/>
      <c r="I38" s="197"/>
      <c r="J38" s="197">
        <v>1</v>
      </c>
      <c r="K38" s="197"/>
      <c r="L38" s="197"/>
      <c r="M38" s="197"/>
      <c r="N38" s="197"/>
      <c r="O38" s="197"/>
      <c r="P38" s="197"/>
      <c r="Q38" s="364" t="s">
        <v>37</v>
      </c>
      <c r="R38" s="354" t="s">
        <v>77</v>
      </c>
      <c r="S38" s="223">
        <f t="shared" si="0"/>
        <v>31</v>
      </c>
      <c r="T38" s="223"/>
      <c r="U38" s="223" t="s">
        <v>24</v>
      </c>
      <c r="V38" s="221" t="s">
        <v>22</v>
      </c>
      <c r="W38" s="225" t="s">
        <v>78</v>
      </c>
      <c r="X38" s="197"/>
      <c r="Y38" s="197"/>
      <c r="Z38" s="467" t="s">
        <v>659</v>
      </c>
      <c r="AA38" s="109"/>
      <c r="AB38" s="109"/>
      <c r="AC38" s="109"/>
      <c r="AD38" s="109"/>
      <c r="AE38" s="109"/>
      <c r="AF38" s="109"/>
      <c r="AG38" s="109"/>
      <c r="AH38" s="109"/>
      <c r="AI38" s="109"/>
      <c r="AJ38" s="109"/>
      <c r="AK38" s="109"/>
      <c r="AL38" s="109"/>
      <c r="AM38" s="109"/>
      <c r="AN38" s="109"/>
    </row>
    <row r="39" spans="1:40" ht="24">
      <c r="A39" s="226"/>
      <c r="B39" s="254"/>
      <c r="C39" s="255"/>
      <c r="D39" s="270"/>
      <c r="E39" s="200"/>
      <c r="F39" s="200"/>
      <c r="G39" s="200"/>
      <c r="H39" s="200"/>
      <c r="I39" s="200"/>
      <c r="J39" s="200"/>
      <c r="K39" s="200"/>
      <c r="L39" s="200"/>
      <c r="M39" s="200"/>
      <c r="N39" s="200"/>
      <c r="O39" s="200"/>
      <c r="P39" s="200"/>
      <c r="Q39" s="366"/>
      <c r="R39" s="352"/>
      <c r="S39" s="239">
        <f t="shared" si="0"/>
        <v>32</v>
      </c>
      <c r="T39" s="239"/>
      <c r="U39" s="239" t="s">
        <v>24</v>
      </c>
      <c r="V39" s="238" t="s">
        <v>22</v>
      </c>
      <c r="W39" s="240" t="s">
        <v>79</v>
      </c>
      <c r="X39" s="200"/>
      <c r="Y39" s="200"/>
      <c r="Z39" s="464" t="s">
        <v>680</v>
      </c>
      <c r="AA39" s="109"/>
      <c r="AB39" s="109"/>
      <c r="AC39" s="109"/>
      <c r="AD39" s="109"/>
      <c r="AE39" s="109"/>
      <c r="AF39" s="109"/>
      <c r="AG39" s="109"/>
      <c r="AH39" s="109"/>
      <c r="AI39" s="109"/>
      <c r="AJ39" s="109"/>
      <c r="AK39" s="109"/>
      <c r="AL39" s="109"/>
      <c r="AM39" s="109"/>
      <c r="AN39" s="109"/>
    </row>
    <row r="40" spans="1:40" ht="20.25" customHeight="1">
      <c r="A40" s="226"/>
      <c r="B40" s="254"/>
      <c r="C40" s="255"/>
      <c r="D40" s="270"/>
      <c r="E40" s="200"/>
      <c r="F40" s="200"/>
      <c r="G40" s="200"/>
      <c r="H40" s="200"/>
      <c r="I40" s="200"/>
      <c r="J40" s="200"/>
      <c r="K40" s="200"/>
      <c r="L40" s="200"/>
      <c r="M40" s="200"/>
      <c r="N40" s="200"/>
      <c r="O40" s="200"/>
      <c r="P40" s="200"/>
      <c r="Q40" s="366"/>
      <c r="R40" s="352"/>
      <c r="S40" s="239">
        <f t="shared" si="0"/>
        <v>33</v>
      </c>
      <c r="T40" s="241"/>
      <c r="U40" s="239" t="s">
        <v>21</v>
      </c>
      <c r="V40" s="238" t="s">
        <v>33</v>
      </c>
      <c r="W40" s="240" t="s">
        <v>80</v>
      </c>
      <c r="X40" s="200"/>
      <c r="Y40" s="200"/>
      <c r="Z40" s="464" t="s">
        <v>680</v>
      </c>
      <c r="AA40" s="109"/>
      <c r="AB40" s="109"/>
      <c r="AC40" s="109"/>
      <c r="AD40" s="109"/>
      <c r="AE40" s="109"/>
      <c r="AF40" s="109"/>
      <c r="AG40" s="109"/>
      <c r="AH40" s="109"/>
      <c r="AI40" s="109"/>
      <c r="AJ40" s="109"/>
      <c r="AK40" s="109"/>
      <c r="AL40" s="109"/>
      <c r="AM40" s="109"/>
      <c r="AN40" s="109"/>
    </row>
    <row r="41" spans="1:40" ht="20.25" customHeight="1">
      <c r="A41" s="226"/>
      <c r="B41" s="254"/>
      <c r="C41" s="255"/>
      <c r="D41" s="270"/>
      <c r="E41" s="197"/>
      <c r="F41" s="197"/>
      <c r="G41" s="197"/>
      <c r="H41" s="197"/>
      <c r="I41" s="197"/>
      <c r="J41" s="197"/>
      <c r="K41" s="197"/>
      <c r="L41" s="197"/>
      <c r="M41" s="197">
        <v>1</v>
      </c>
      <c r="N41" s="197"/>
      <c r="O41" s="197"/>
      <c r="P41" s="197"/>
      <c r="Q41" s="364" t="s">
        <v>42</v>
      </c>
      <c r="R41" s="354" t="s">
        <v>81</v>
      </c>
      <c r="S41" s="223">
        <f t="shared" si="0"/>
        <v>34</v>
      </c>
      <c r="T41" s="223"/>
      <c r="U41" s="223" t="s">
        <v>31</v>
      </c>
      <c r="V41" s="221"/>
      <c r="W41" s="225" t="s">
        <v>82</v>
      </c>
      <c r="X41" s="197" t="s">
        <v>658</v>
      </c>
      <c r="Y41" s="197" t="s">
        <v>656</v>
      </c>
      <c r="Z41" s="467" t="s">
        <v>664</v>
      </c>
      <c r="AA41" s="109"/>
      <c r="AB41" s="109"/>
      <c r="AC41" s="109"/>
      <c r="AD41" s="109"/>
      <c r="AE41" s="109"/>
      <c r="AF41" s="109"/>
      <c r="AG41" s="109"/>
      <c r="AH41" s="109"/>
      <c r="AI41" s="109"/>
      <c r="AJ41" s="109"/>
      <c r="AK41" s="109"/>
      <c r="AL41" s="109"/>
      <c r="AM41" s="109"/>
      <c r="AN41" s="109"/>
    </row>
    <row r="42" spans="1:40" ht="20.25" customHeight="1">
      <c r="A42" s="226"/>
      <c r="B42" s="254"/>
      <c r="C42" s="255"/>
      <c r="D42" s="270"/>
      <c r="E42" s="200"/>
      <c r="F42" s="200"/>
      <c r="G42" s="200"/>
      <c r="H42" s="200"/>
      <c r="I42" s="200"/>
      <c r="J42" s="200"/>
      <c r="K42" s="200"/>
      <c r="L42" s="200"/>
      <c r="M42" s="200">
        <v>1</v>
      </c>
      <c r="N42" s="200"/>
      <c r="O42" s="200"/>
      <c r="P42" s="200"/>
      <c r="Q42" s="366"/>
      <c r="R42" s="352"/>
      <c r="S42" s="239">
        <f t="shared" si="0"/>
        <v>35</v>
      </c>
      <c r="T42" s="241"/>
      <c r="U42" s="239" t="s">
        <v>21</v>
      </c>
      <c r="V42" s="238" t="s">
        <v>22</v>
      </c>
      <c r="W42" s="240" t="s">
        <v>83</v>
      </c>
      <c r="X42" s="200" t="s">
        <v>656</v>
      </c>
      <c r="Y42" s="200"/>
      <c r="Z42" s="464" t="s">
        <v>664</v>
      </c>
      <c r="AA42" s="109"/>
      <c r="AB42" s="109"/>
      <c r="AC42" s="109"/>
      <c r="AD42" s="109"/>
      <c r="AE42" s="109"/>
      <c r="AF42" s="109"/>
      <c r="AG42" s="109"/>
      <c r="AH42" s="109"/>
      <c r="AI42" s="109"/>
      <c r="AJ42" s="109"/>
      <c r="AK42" s="109"/>
      <c r="AL42" s="109"/>
      <c r="AM42" s="109"/>
      <c r="AN42" s="109"/>
    </row>
    <row r="43" spans="1:40" ht="20.25" customHeight="1">
      <c r="A43" s="226"/>
      <c r="B43" s="254"/>
      <c r="C43" s="255"/>
      <c r="D43" s="270"/>
      <c r="E43" s="200"/>
      <c r="F43" s="200"/>
      <c r="G43" s="200"/>
      <c r="H43" s="200"/>
      <c r="I43" s="200"/>
      <c r="J43" s="200"/>
      <c r="K43" s="200"/>
      <c r="L43" s="200"/>
      <c r="M43" s="200">
        <v>1</v>
      </c>
      <c r="N43" s="200"/>
      <c r="O43" s="200"/>
      <c r="P43" s="200"/>
      <c r="Q43" s="366"/>
      <c r="R43" s="352"/>
      <c r="S43" s="239">
        <f t="shared" si="0"/>
        <v>36</v>
      </c>
      <c r="T43" s="241"/>
      <c r="U43" s="239" t="s">
        <v>21</v>
      </c>
      <c r="V43" s="238" t="s">
        <v>33</v>
      </c>
      <c r="W43" s="240" t="s">
        <v>84</v>
      </c>
      <c r="X43" s="200" t="s">
        <v>656</v>
      </c>
      <c r="Y43" s="200"/>
      <c r="Z43" s="464" t="s">
        <v>664</v>
      </c>
      <c r="AA43" s="109"/>
      <c r="AB43" s="109"/>
      <c r="AC43" s="109"/>
      <c r="AD43" s="109"/>
      <c r="AE43" s="109"/>
      <c r="AF43" s="109"/>
      <c r="AG43" s="109"/>
      <c r="AH43" s="109"/>
      <c r="AI43" s="109"/>
      <c r="AJ43" s="109"/>
      <c r="AK43" s="109"/>
      <c r="AL43" s="109"/>
      <c r="AM43" s="109"/>
      <c r="AN43" s="109"/>
    </row>
    <row r="44" spans="1:40" ht="20.25" customHeight="1">
      <c r="A44" s="226"/>
      <c r="B44" s="254"/>
      <c r="C44" s="255"/>
      <c r="D44" s="270"/>
      <c r="E44" s="201"/>
      <c r="F44" s="201"/>
      <c r="G44" s="201"/>
      <c r="H44" s="201"/>
      <c r="I44" s="201"/>
      <c r="J44" s="201"/>
      <c r="K44" s="201"/>
      <c r="L44" s="201"/>
      <c r="M44" s="201">
        <v>1</v>
      </c>
      <c r="N44" s="201"/>
      <c r="O44" s="201"/>
      <c r="P44" s="201"/>
      <c r="Q44" s="367"/>
      <c r="R44" s="362"/>
      <c r="S44" s="243">
        <f t="shared" si="0"/>
        <v>37</v>
      </c>
      <c r="T44" s="244"/>
      <c r="U44" s="243" t="s">
        <v>21</v>
      </c>
      <c r="V44" s="242" t="s">
        <v>33</v>
      </c>
      <c r="W44" s="245" t="s">
        <v>85</v>
      </c>
      <c r="X44" s="201" t="s">
        <v>656</v>
      </c>
      <c r="Y44" s="201"/>
      <c r="Z44" s="468" t="s">
        <v>664</v>
      </c>
      <c r="AA44" s="109"/>
      <c r="AB44" s="109"/>
      <c r="AC44" s="109"/>
      <c r="AD44" s="109"/>
      <c r="AE44" s="109"/>
      <c r="AF44" s="109"/>
      <c r="AG44" s="109"/>
      <c r="AH44" s="109"/>
      <c r="AI44" s="109"/>
      <c r="AJ44" s="109"/>
      <c r="AK44" s="109"/>
      <c r="AL44" s="109"/>
      <c r="AM44" s="109"/>
      <c r="AN44" s="109"/>
    </row>
    <row r="45" spans="1:40" ht="192">
      <c r="A45" s="246"/>
      <c r="B45" s="274"/>
      <c r="C45" s="275"/>
      <c r="D45" s="423"/>
      <c r="E45" s="197"/>
      <c r="F45" s="197"/>
      <c r="G45" s="197"/>
      <c r="H45" s="197"/>
      <c r="I45" s="197"/>
      <c r="J45" s="197"/>
      <c r="K45" s="197"/>
      <c r="L45" s="197"/>
      <c r="M45" s="197">
        <v>1</v>
      </c>
      <c r="N45" s="197"/>
      <c r="O45" s="197"/>
      <c r="P45" s="197"/>
      <c r="Q45" s="368" t="s">
        <v>46</v>
      </c>
      <c r="R45" s="354" t="s">
        <v>86</v>
      </c>
      <c r="S45" s="223">
        <f t="shared" si="0"/>
        <v>38</v>
      </c>
      <c r="T45" s="276"/>
      <c r="U45" s="223" t="s">
        <v>31</v>
      </c>
      <c r="V45" s="221"/>
      <c r="W45" s="225" t="s">
        <v>87</v>
      </c>
      <c r="X45" s="197" t="s">
        <v>656</v>
      </c>
      <c r="Y45" s="197"/>
      <c r="Z45" s="467" t="s">
        <v>663</v>
      </c>
      <c r="AA45" s="109"/>
      <c r="AB45" s="109"/>
      <c r="AC45" s="109"/>
      <c r="AD45" s="109"/>
      <c r="AE45" s="109"/>
      <c r="AF45" s="109"/>
      <c r="AG45" s="109"/>
      <c r="AH45" s="109"/>
      <c r="AI45" s="109"/>
      <c r="AJ45" s="109"/>
      <c r="AK45" s="109"/>
      <c r="AL45" s="109"/>
      <c r="AM45" s="109"/>
      <c r="AN45" s="109"/>
    </row>
    <row r="46" spans="1:40" ht="36">
      <c r="A46" s="246"/>
      <c r="B46" s="274"/>
      <c r="C46" s="275"/>
      <c r="D46" s="423"/>
      <c r="E46" s="200"/>
      <c r="F46" s="200"/>
      <c r="G46" s="200"/>
      <c r="H46" s="200"/>
      <c r="I46" s="200"/>
      <c r="J46" s="200"/>
      <c r="K46" s="200"/>
      <c r="L46" s="200"/>
      <c r="M46" s="200">
        <v>1</v>
      </c>
      <c r="N46" s="200"/>
      <c r="O46" s="200"/>
      <c r="P46" s="200"/>
      <c r="Q46" s="366"/>
      <c r="R46" s="352"/>
      <c r="S46" s="239">
        <f t="shared" si="0"/>
        <v>39</v>
      </c>
      <c r="T46" s="277"/>
      <c r="U46" s="239" t="s">
        <v>21</v>
      </c>
      <c r="V46" s="238" t="s">
        <v>22</v>
      </c>
      <c r="W46" s="240" t="s">
        <v>88</v>
      </c>
      <c r="X46" s="200" t="s">
        <v>656</v>
      </c>
      <c r="Y46" s="200"/>
      <c r="Z46" s="464" t="s">
        <v>664</v>
      </c>
      <c r="AA46" s="109"/>
      <c r="AB46" s="109"/>
      <c r="AC46" s="109"/>
      <c r="AD46" s="109"/>
      <c r="AE46" s="109"/>
      <c r="AF46" s="109"/>
      <c r="AG46" s="109"/>
      <c r="AH46" s="109"/>
      <c r="AI46" s="109"/>
      <c r="AJ46" s="109"/>
      <c r="AK46" s="109"/>
      <c r="AL46" s="109"/>
      <c r="AM46" s="109"/>
      <c r="AN46" s="109"/>
    </row>
    <row r="47" spans="1:40" ht="19.5" customHeight="1">
      <c r="A47" s="226"/>
      <c r="B47" s="278"/>
      <c r="C47" s="279"/>
      <c r="D47" s="270"/>
      <c r="E47" s="200"/>
      <c r="F47" s="200"/>
      <c r="G47" s="200"/>
      <c r="H47" s="200"/>
      <c r="I47" s="200"/>
      <c r="J47" s="200"/>
      <c r="K47" s="200"/>
      <c r="L47" s="200"/>
      <c r="M47" s="200">
        <v>1</v>
      </c>
      <c r="N47" s="200"/>
      <c r="O47" s="200"/>
      <c r="P47" s="200"/>
      <c r="Q47" s="366"/>
      <c r="R47" s="352"/>
      <c r="S47" s="239">
        <f t="shared" si="0"/>
        <v>40</v>
      </c>
      <c r="T47" s="277"/>
      <c r="U47" s="239" t="s">
        <v>21</v>
      </c>
      <c r="V47" s="238" t="s">
        <v>33</v>
      </c>
      <c r="W47" s="240" t="s">
        <v>89</v>
      </c>
      <c r="X47" s="200" t="s">
        <v>656</v>
      </c>
      <c r="Y47" s="200"/>
      <c r="Z47" s="464" t="s">
        <v>664</v>
      </c>
      <c r="AA47" s="109"/>
      <c r="AB47" s="109"/>
      <c r="AC47" s="109"/>
      <c r="AD47" s="109"/>
      <c r="AE47" s="109"/>
      <c r="AF47" s="109"/>
      <c r="AG47" s="109"/>
      <c r="AH47" s="109"/>
      <c r="AI47" s="109"/>
      <c r="AJ47" s="109"/>
      <c r="AK47" s="109"/>
      <c r="AL47" s="109"/>
      <c r="AM47" s="109"/>
      <c r="AN47" s="109"/>
    </row>
    <row r="48" spans="1:40" ht="19.5" customHeight="1">
      <c r="A48" s="226"/>
      <c r="B48" s="278"/>
      <c r="C48" s="279"/>
      <c r="D48" s="270"/>
      <c r="E48" s="200"/>
      <c r="F48" s="200"/>
      <c r="G48" s="200"/>
      <c r="H48" s="200"/>
      <c r="I48" s="200"/>
      <c r="J48" s="200"/>
      <c r="K48" s="200"/>
      <c r="L48" s="200"/>
      <c r="M48" s="200">
        <v>1</v>
      </c>
      <c r="N48" s="200"/>
      <c r="O48" s="200"/>
      <c r="P48" s="200"/>
      <c r="Q48" s="366"/>
      <c r="R48" s="352"/>
      <c r="S48" s="239">
        <f t="shared" si="0"/>
        <v>41</v>
      </c>
      <c r="T48" s="277"/>
      <c r="U48" s="239" t="s">
        <v>21</v>
      </c>
      <c r="V48" s="238" t="s">
        <v>33</v>
      </c>
      <c r="W48" s="240" t="s">
        <v>90</v>
      </c>
      <c r="X48" s="200" t="s">
        <v>656</v>
      </c>
      <c r="Y48" s="200"/>
      <c r="Z48" s="464" t="s">
        <v>665</v>
      </c>
      <c r="AA48" s="109"/>
      <c r="AB48" s="109"/>
      <c r="AC48" s="109"/>
      <c r="AD48" s="109"/>
      <c r="AE48" s="109"/>
      <c r="AF48" s="109"/>
      <c r="AG48" s="109"/>
      <c r="AH48" s="109"/>
      <c r="AI48" s="109"/>
      <c r="AJ48" s="109"/>
      <c r="AK48" s="109"/>
      <c r="AL48" s="109"/>
      <c r="AM48" s="109"/>
      <c r="AN48" s="109"/>
    </row>
    <row r="49" spans="1:40" ht="84">
      <c r="A49" s="246"/>
      <c r="B49" s="254"/>
      <c r="C49" s="255"/>
      <c r="D49" s="280"/>
      <c r="E49" s="197"/>
      <c r="F49" s="197"/>
      <c r="G49" s="197"/>
      <c r="H49" s="197"/>
      <c r="I49" s="197"/>
      <c r="J49" s="197"/>
      <c r="K49" s="197"/>
      <c r="L49" s="197"/>
      <c r="M49" s="197"/>
      <c r="N49" s="197"/>
      <c r="O49" s="197"/>
      <c r="P49" s="197">
        <v>1</v>
      </c>
      <c r="Q49" s="364" t="s">
        <v>49</v>
      </c>
      <c r="R49" s="370" t="s">
        <v>91</v>
      </c>
      <c r="S49" s="223">
        <f t="shared" si="0"/>
        <v>42</v>
      </c>
      <c r="T49" s="276"/>
      <c r="U49" s="223" t="s">
        <v>31</v>
      </c>
      <c r="V49" s="221"/>
      <c r="W49" s="225" t="s">
        <v>92</v>
      </c>
      <c r="X49" s="197"/>
      <c r="Y49" s="197"/>
      <c r="Z49" s="467" t="s">
        <v>661</v>
      </c>
      <c r="AA49" s="109"/>
      <c r="AB49" s="109"/>
      <c r="AC49" s="109"/>
      <c r="AD49" s="109"/>
      <c r="AE49" s="109"/>
      <c r="AF49" s="109"/>
      <c r="AG49" s="109"/>
      <c r="AH49" s="109"/>
      <c r="AI49" s="109"/>
      <c r="AJ49" s="109"/>
      <c r="AK49" s="109"/>
      <c r="AL49" s="109"/>
      <c r="AM49" s="109"/>
      <c r="AN49" s="109"/>
    </row>
    <row r="50" spans="1:40" ht="84">
      <c r="A50" s="226"/>
      <c r="B50" s="254"/>
      <c r="C50" s="255"/>
      <c r="D50" s="280"/>
      <c r="E50" s="200"/>
      <c r="F50" s="200"/>
      <c r="G50" s="200"/>
      <c r="H50" s="200"/>
      <c r="I50" s="200"/>
      <c r="J50" s="200"/>
      <c r="K50" s="200"/>
      <c r="L50" s="200"/>
      <c r="M50" s="200"/>
      <c r="N50" s="200"/>
      <c r="O50" s="200"/>
      <c r="P50" s="200">
        <v>1</v>
      </c>
      <c r="Q50" s="366"/>
      <c r="R50" s="369"/>
      <c r="S50" s="239">
        <f t="shared" si="0"/>
        <v>43</v>
      </c>
      <c r="T50" s="277"/>
      <c r="U50" s="239" t="s">
        <v>21</v>
      </c>
      <c r="V50" s="238" t="s">
        <v>33</v>
      </c>
      <c r="W50" s="240" t="s">
        <v>93</v>
      </c>
      <c r="X50" s="200" t="s">
        <v>656</v>
      </c>
      <c r="Y50" s="200"/>
      <c r="Z50" s="464" t="s">
        <v>680</v>
      </c>
      <c r="AA50" s="109"/>
      <c r="AB50" s="109"/>
      <c r="AC50" s="109"/>
      <c r="AD50" s="109"/>
      <c r="AE50" s="109"/>
      <c r="AF50" s="109"/>
      <c r="AG50" s="109"/>
      <c r="AH50" s="109"/>
      <c r="AI50" s="109"/>
      <c r="AJ50" s="109"/>
      <c r="AK50" s="109"/>
      <c r="AL50" s="109"/>
      <c r="AM50" s="109"/>
      <c r="AN50" s="109"/>
    </row>
    <row r="51" spans="1:40" ht="84">
      <c r="A51" s="226"/>
      <c r="B51" s="254"/>
      <c r="C51" s="255"/>
      <c r="D51" s="280"/>
      <c r="E51" s="200"/>
      <c r="F51" s="200"/>
      <c r="G51" s="200"/>
      <c r="H51" s="200"/>
      <c r="I51" s="200"/>
      <c r="J51" s="200"/>
      <c r="K51" s="200"/>
      <c r="L51" s="200"/>
      <c r="M51" s="200"/>
      <c r="N51" s="200"/>
      <c r="O51" s="200"/>
      <c r="P51" s="200">
        <v>1</v>
      </c>
      <c r="Q51" s="366"/>
      <c r="R51" s="369"/>
      <c r="S51" s="239">
        <f t="shared" si="0"/>
        <v>44</v>
      </c>
      <c r="T51" s="277"/>
      <c r="U51" s="239" t="s">
        <v>21</v>
      </c>
      <c r="V51" s="238" t="s">
        <v>33</v>
      </c>
      <c r="W51" s="240" t="s">
        <v>94</v>
      </c>
      <c r="X51" s="200" t="s">
        <v>660</v>
      </c>
      <c r="Y51" s="200"/>
      <c r="Z51" s="464"/>
      <c r="AA51" s="109"/>
      <c r="AB51" s="109"/>
      <c r="AC51" s="109"/>
      <c r="AD51" s="109"/>
      <c r="AE51" s="109"/>
      <c r="AF51" s="109"/>
      <c r="AG51" s="109"/>
      <c r="AH51" s="109"/>
      <c r="AI51" s="109"/>
      <c r="AJ51" s="109"/>
      <c r="AK51" s="109"/>
      <c r="AL51" s="109"/>
      <c r="AM51" s="109"/>
      <c r="AN51" s="109"/>
    </row>
    <row r="52" spans="1:40" ht="48">
      <c r="A52" s="226"/>
      <c r="B52" s="254"/>
      <c r="C52" s="255"/>
      <c r="D52" s="270"/>
      <c r="E52" s="198"/>
      <c r="F52" s="198"/>
      <c r="G52" s="198"/>
      <c r="H52" s="198"/>
      <c r="I52" s="198"/>
      <c r="J52" s="198"/>
      <c r="K52" s="198"/>
      <c r="L52" s="198"/>
      <c r="M52" s="198"/>
      <c r="N52" s="198"/>
      <c r="O52" s="198"/>
      <c r="P52" s="198">
        <v>1</v>
      </c>
      <c r="Q52" s="366"/>
      <c r="R52" s="369"/>
      <c r="S52" s="231">
        <f t="shared" si="0"/>
        <v>45</v>
      </c>
      <c r="T52" s="281"/>
      <c r="U52" s="231" t="s">
        <v>21</v>
      </c>
      <c r="V52" s="229" t="s">
        <v>33</v>
      </c>
      <c r="W52" s="233" t="s">
        <v>95</v>
      </c>
      <c r="X52" s="198" t="s">
        <v>656</v>
      </c>
      <c r="Y52" s="198"/>
      <c r="Z52" s="466" t="s">
        <v>679</v>
      </c>
      <c r="AA52" s="109"/>
      <c r="AB52" s="109"/>
      <c r="AC52" s="109"/>
      <c r="AD52" s="109"/>
      <c r="AE52" s="109"/>
      <c r="AF52" s="109"/>
      <c r="AG52" s="109"/>
      <c r="AH52" s="109"/>
      <c r="AI52" s="109"/>
      <c r="AJ52" s="109"/>
      <c r="AK52" s="109"/>
      <c r="AL52" s="109"/>
      <c r="AM52" s="109"/>
      <c r="AN52" s="109"/>
    </row>
    <row r="53" spans="1:40" ht="21" customHeight="1">
      <c r="A53" s="246"/>
      <c r="B53" s="274"/>
      <c r="C53" s="275"/>
      <c r="D53" s="280"/>
      <c r="E53" s="200"/>
      <c r="F53" s="200"/>
      <c r="G53" s="200"/>
      <c r="H53" s="200"/>
      <c r="I53" s="200"/>
      <c r="J53" s="200"/>
      <c r="K53" s="200"/>
      <c r="L53" s="200"/>
      <c r="M53" s="200"/>
      <c r="N53" s="200"/>
      <c r="O53" s="200"/>
      <c r="P53" s="200">
        <v>1</v>
      </c>
      <c r="Q53" s="366"/>
      <c r="R53" s="369"/>
      <c r="S53" s="239">
        <f t="shared" si="0"/>
        <v>46</v>
      </c>
      <c r="T53" s="277"/>
      <c r="U53" s="238" t="s">
        <v>21</v>
      </c>
      <c r="V53" s="238" t="s">
        <v>33</v>
      </c>
      <c r="W53" s="240" t="s">
        <v>96</v>
      </c>
      <c r="X53" s="200"/>
      <c r="Y53" s="200"/>
      <c r="Z53" s="464" t="s">
        <v>664</v>
      </c>
      <c r="AA53" s="109"/>
      <c r="AB53" s="109"/>
      <c r="AC53" s="109"/>
      <c r="AD53" s="109"/>
      <c r="AE53" s="109"/>
      <c r="AF53" s="109"/>
      <c r="AG53" s="109"/>
      <c r="AH53" s="109"/>
      <c r="AI53" s="109"/>
      <c r="AJ53" s="109"/>
      <c r="AK53" s="109"/>
      <c r="AL53" s="109"/>
      <c r="AM53" s="109"/>
      <c r="AN53" s="109"/>
    </row>
    <row r="54" spans="1:40" ht="48">
      <c r="A54" s="282"/>
      <c r="B54" s="254"/>
      <c r="C54" s="255"/>
      <c r="D54" s="283"/>
      <c r="E54" s="180"/>
      <c r="F54" s="180"/>
      <c r="G54" s="180"/>
      <c r="H54" s="180"/>
      <c r="I54" s="180"/>
      <c r="J54" s="180"/>
      <c r="K54" s="180"/>
      <c r="L54" s="180"/>
      <c r="M54" s="180">
        <v>1</v>
      </c>
      <c r="N54" s="180"/>
      <c r="O54" s="180"/>
      <c r="P54" s="180"/>
      <c r="Q54" s="371" t="s">
        <v>53</v>
      </c>
      <c r="R54" s="372" t="s">
        <v>97</v>
      </c>
      <c r="S54" s="272">
        <f t="shared" si="0"/>
        <v>47</v>
      </c>
      <c r="T54" s="284"/>
      <c r="U54" s="272" t="s">
        <v>24</v>
      </c>
      <c r="V54" s="271" t="s">
        <v>22</v>
      </c>
      <c r="W54" s="273" t="s">
        <v>98</v>
      </c>
      <c r="X54" s="180"/>
      <c r="Y54" s="180"/>
      <c r="Z54" s="471" t="s">
        <v>683</v>
      </c>
      <c r="AA54" s="109"/>
      <c r="AB54" s="109"/>
      <c r="AC54" s="109"/>
      <c r="AD54" s="109"/>
      <c r="AE54" s="109"/>
      <c r="AF54" s="109"/>
      <c r="AG54" s="109"/>
      <c r="AH54" s="109"/>
      <c r="AI54" s="109"/>
      <c r="AJ54" s="109"/>
      <c r="AK54" s="109"/>
      <c r="AL54" s="109"/>
      <c r="AM54" s="109"/>
      <c r="AN54" s="109"/>
    </row>
    <row r="55" spans="1:40" ht="72">
      <c r="A55" s="253"/>
      <c r="B55" s="254"/>
      <c r="C55" s="268">
        <v>2</v>
      </c>
      <c r="D55" s="269" t="s">
        <v>99</v>
      </c>
      <c r="E55" s="197"/>
      <c r="F55" s="197"/>
      <c r="G55" s="197"/>
      <c r="H55" s="197"/>
      <c r="I55" s="197"/>
      <c r="J55" s="197"/>
      <c r="K55" s="197"/>
      <c r="L55" s="197"/>
      <c r="M55" s="197">
        <v>1</v>
      </c>
      <c r="N55" s="197"/>
      <c r="O55" s="197"/>
      <c r="P55" s="197"/>
      <c r="Q55" s="364" t="s">
        <v>55</v>
      </c>
      <c r="R55" s="370" t="s">
        <v>100</v>
      </c>
      <c r="S55" s="223">
        <f t="shared" si="0"/>
        <v>48</v>
      </c>
      <c r="T55" s="223"/>
      <c r="U55" s="223" t="s">
        <v>31</v>
      </c>
      <c r="V55" s="221"/>
      <c r="W55" s="225" t="s">
        <v>101</v>
      </c>
      <c r="X55" s="197" t="s">
        <v>656</v>
      </c>
      <c r="Y55" s="197"/>
      <c r="Z55" s="467" t="s">
        <v>667</v>
      </c>
      <c r="AA55" s="109"/>
      <c r="AB55" s="109"/>
      <c r="AC55" s="109"/>
      <c r="AD55" s="109"/>
      <c r="AE55" s="109"/>
      <c r="AF55" s="109"/>
      <c r="AG55" s="109"/>
      <c r="AH55" s="109"/>
      <c r="AI55" s="109"/>
      <c r="AJ55" s="109"/>
      <c r="AK55" s="109"/>
      <c r="AL55" s="109"/>
      <c r="AM55" s="109"/>
      <c r="AN55" s="109"/>
    </row>
    <row r="56" spans="1:40" ht="24">
      <c r="A56" s="253"/>
      <c r="B56" s="254"/>
      <c r="C56" s="255"/>
      <c r="D56" s="270"/>
      <c r="E56" s="200"/>
      <c r="F56" s="200"/>
      <c r="G56" s="200"/>
      <c r="H56" s="200"/>
      <c r="I56" s="200"/>
      <c r="J56" s="200"/>
      <c r="K56" s="200"/>
      <c r="L56" s="200"/>
      <c r="M56" s="200">
        <v>1</v>
      </c>
      <c r="N56" s="200"/>
      <c r="O56" s="200"/>
      <c r="P56" s="200"/>
      <c r="Q56" s="366"/>
      <c r="R56" s="369"/>
      <c r="S56" s="239">
        <f t="shared" si="0"/>
        <v>49</v>
      </c>
      <c r="T56" s="239"/>
      <c r="U56" s="239" t="s">
        <v>24</v>
      </c>
      <c r="V56" s="238" t="s">
        <v>22</v>
      </c>
      <c r="W56" s="240" t="s">
        <v>102</v>
      </c>
      <c r="X56" s="200" t="s">
        <v>656</v>
      </c>
      <c r="Y56" s="200"/>
      <c r="Z56" s="464" t="s">
        <v>668</v>
      </c>
      <c r="AA56" s="109"/>
      <c r="AB56" s="109"/>
      <c r="AC56" s="109"/>
      <c r="AD56" s="109"/>
      <c r="AE56" s="109"/>
      <c r="AF56" s="109"/>
      <c r="AG56" s="109"/>
      <c r="AH56" s="109"/>
      <c r="AI56" s="109"/>
      <c r="AJ56" s="109"/>
      <c r="AK56" s="109"/>
      <c r="AL56" s="109"/>
      <c r="AM56" s="109"/>
      <c r="AN56" s="109"/>
    </row>
    <row r="57" spans="1:40" ht="204">
      <c r="A57" s="253"/>
      <c r="B57" s="254"/>
      <c r="C57" s="255"/>
      <c r="D57" s="270"/>
      <c r="E57" s="200"/>
      <c r="F57" s="200"/>
      <c r="G57" s="200"/>
      <c r="H57" s="200"/>
      <c r="I57" s="200"/>
      <c r="J57" s="200"/>
      <c r="K57" s="200"/>
      <c r="L57" s="200"/>
      <c r="M57" s="200">
        <v>1</v>
      </c>
      <c r="N57" s="200"/>
      <c r="O57" s="200"/>
      <c r="P57" s="200"/>
      <c r="Q57" s="366"/>
      <c r="R57" s="369"/>
      <c r="S57" s="239">
        <f t="shared" si="0"/>
        <v>50</v>
      </c>
      <c r="T57" s="239"/>
      <c r="U57" s="239" t="s">
        <v>24</v>
      </c>
      <c r="V57" s="238" t="s">
        <v>22</v>
      </c>
      <c r="W57" s="240" t="s">
        <v>103</v>
      </c>
      <c r="X57" s="200" t="s">
        <v>658</v>
      </c>
      <c r="Y57" s="200"/>
      <c r="Z57" s="464" t="s">
        <v>684</v>
      </c>
      <c r="AA57" s="109"/>
      <c r="AB57" s="109"/>
      <c r="AC57" s="109"/>
      <c r="AD57" s="109"/>
      <c r="AE57" s="109"/>
      <c r="AF57" s="109"/>
      <c r="AG57" s="109"/>
      <c r="AH57" s="109"/>
      <c r="AI57" s="109"/>
      <c r="AJ57" s="109"/>
      <c r="AK57" s="109"/>
      <c r="AL57" s="109"/>
      <c r="AM57" s="109"/>
      <c r="AN57" s="109"/>
    </row>
    <row r="58" spans="1:40" ht="20.25" customHeight="1">
      <c r="A58" s="253"/>
      <c r="B58" s="254"/>
      <c r="C58" s="255"/>
      <c r="D58" s="270"/>
      <c r="E58" s="200"/>
      <c r="F58" s="200"/>
      <c r="G58" s="200"/>
      <c r="H58" s="200"/>
      <c r="I58" s="200"/>
      <c r="J58" s="200"/>
      <c r="K58" s="200"/>
      <c r="L58" s="200"/>
      <c r="M58" s="200">
        <v>1</v>
      </c>
      <c r="N58" s="200"/>
      <c r="O58" s="200"/>
      <c r="P58" s="200"/>
      <c r="Q58" s="366"/>
      <c r="R58" s="369"/>
      <c r="S58" s="239">
        <f t="shared" si="0"/>
        <v>51</v>
      </c>
      <c r="T58" s="239"/>
      <c r="U58" s="239" t="s">
        <v>21</v>
      </c>
      <c r="V58" s="238" t="s">
        <v>22</v>
      </c>
      <c r="W58" s="240" t="s">
        <v>104</v>
      </c>
      <c r="X58" s="200" t="s">
        <v>656</v>
      </c>
      <c r="Y58" s="200"/>
      <c r="Z58" s="464" t="s">
        <v>664</v>
      </c>
      <c r="AA58" s="109"/>
      <c r="AB58" s="109"/>
      <c r="AC58" s="109"/>
      <c r="AD58" s="109"/>
      <c r="AE58" s="109"/>
      <c r="AF58" s="109"/>
      <c r="AG58" s="109"/>
      <c r="AH58" s="109"/>
      <c r="AI58" s="109"/>
      <c r="AJ58" s="109"/>
      <c r="AK58" s="109"/>
      <c r="AL58" s="109"/>
      <c r="AM58" s="109"/>
      <c r="AN58" s="109"/>
    </row>
    <row r="59" spans="1:40" ht="20.25" customHeight="1">
      <c r="A59" s="253"/>
      <c r="B59" s="254"/>
      <c r="C59" s="255"/>
      <c r="D59" s="270"/>
      <c r="E59" s="200"/>
      <c r="F59" s="200"/>
      <c r="G59" s="200"/>
      <c r="H59" s="200"/>
      <c r="I59" s="200"/>
      <c r="J59" s="200"/>
      <c r="K59" s="200"/>
      <c r="L59" s="200"/>
      <c r="M59" s="200">
        <v>1</v>
      </c>
      <c r="N59" s="200"/>
      <c r="O59" s="200"/>
      <c r="P59" s="200"/>
      <c r="Q59" s="366"/>
      <c r="R59" s="369"/>
      <c r="S59" s="239">
        <f t="shared" si="0"/>
        <v>52</v>
      </c>
      <c r="T59" s="239"/>
      <c r="U59" s="239" t="s">
        <v>21</v>
      </c>
      <c r="V59" s="238" t="s">
        <v>22</v>
      </c>
      <c r="W59" s="240" t="s">
        <v>105</v>
      </c>
      <c r="X59" s="200" t="s">
        <v>656</v>
      </c>
      <c r="Y59" s="200"/>
      <c r="Z59" s="464" t="s">
        <v>664</v>
      </c>
      <c r="AA59" s="109"/>
      <c r="AB59" s="109"/>
      <c r="AC59" s="109"/>
      <c r="AD59" s="109"/>
      <c r="AE59" s="109"/>
      <c r="AF59" s="109"/>
      <c r="AG59" s="109"/>
      <c r="AH59" s="109"/>
      <c r="AI59" s="109"/>
      <c r="AJ59" s="109"/>
      <c r="AK59" s="109"/>
      <c r="AL59" s="109"/>
      <c r="AM59" s="109"/>
      <c r="AN59" s="109"/>
    </row>
    <row r="60" spans="1:40" ht="20.25" customHeight="1">
      <c r="A60" s="253"/>
      <c r="B60" s="254"/>
      <c r="C60" s="255"/>
      <c r="D60" s="270"/>
      <c r="E60" s="200"/>
      <c r="F60" s="200"/>
      <c r="G60" s="200"/>
      <c r="H60" s="200"/>
      <c r="I60" s="200"/>
      <c r="J60" s="200"/>
      <c r="K60" s="200"/>
      <c r="L60" s="200"/>
      <c r="M60" s="200"/>
      <c r="N60" s="200">
        <v>1</v>
      </c>
      <c r="O60" s="200"/>
      <c r="P60" s="200"/>
      <c r="Q60" s="366"/>
      <c r="R60" s="369"/>
      <c r="S60" s="239">
        <f t="shared" si="0"/>
        <v>53</v>
      </c>
      <c r="T60" s="239"/>
      <c r="U60" s="239" t="s">
        <v>24</v>
      </c>
      <c r="V60" s="238" t="s">
        <v>22</v>
      </c>
      <c r="W60" s="240" t="s">
        <v>106</v>
      </c>
      <c r="X60" s="200" t="s">
        <v>656</v>
      </c>
      <c r="Y60" s="200"/>
      <c r="Z60" s="464" t="s">
        <v>662</v>
      </c>
      <c r="AA60" s="109"/>
      <c r="AB60" s="109"/>
      <c r="AC60" s="109"/>
      <c r="AD60" s="109"/>
      <c r="AE60" s="109"/>
      <c r="AF60" s="109"/>
      <c r="AG60" s="109"/>
      <c r="AH60" s="109"/>
      <c r="AI60" s="109"/>
      <c r="AJ60" s="109"/>
      <c r="AK60" s="109"/>
      <c r="AL60" s="109"/>
      <c r="AM60" s="109"/>
      <c r="AN60" s="109"/>
    </row>
    <row r="61" spans="1:40" ht="20.25" customHeight="1">
      <c r="A61" s="253"/>
      <c r="B61" s="254"/>
      <c r="C61" s="255"/>
      <c r="D61" s="270"/>
      <c r="E61" s="201"/>
      <c r="F61" s="201"/>
      <c r="G61" s="201"/>
      <c r="H61" s="201"/>
      <c r="I61" s="201"/>
      <c r="J61" s="201"/>
      <c r="K61" s="201"/>
      <c r="L61" s="201"/>
      <c r="M61" s="201">
        <v>1</v>
      </c>
      <c r="N61" s="201"/>
      <c r="O61" s="201"/>
      <c r="P61" s="201"/>
      <c r="Q61" s="366"/>
      <c r="R61" s="369"/>
      <c r="S61" s="243">
        <f t="shared" si="0"/>
        <v>54</v>
      </c>
      <c r="T61" s="243"/>
      <c r="U61" s="243" t="s">
        <v>24</v>
      </c>
      <c r="V61" s="242" t="s">
        <v>22</v>
      </c>
      <c r="W61" s="245" t="s">
        <v>107</v>
      </c>
      <c r="X61" s="201" t="s">
        <v>656</v>
      </c>
      <c r="Y61" s="201"/>
      <c r="Z61" s="468" t="s">
        <v>664</v>
      </c>
      <c r="AA61" s="109"/>
      <c r="AB61" s="109"/>
      <c r="AC61" s="109"/>
      <c r="AD61" s="109"/>
      <c r="AE61" s="109"/>
      <c r="AF61" s="109"/>
      <c r="AG61" s="109"/>
      <c r="AH61" s="109"/>
      <c r="AI61" s="109"/>
      <c r="AJ61" s="109"/>
      <c r="AK61" s="109"/>
      <c r="AL61" s="109"/>
      <c r="AM61" s="109"/>
      <c r="AN61" s="109"/>
    </row>
    <row r="62" spans="1:40" ht="36">
      <c r="A62" s="253"/>
      <c r="B62" s="254"/>
      <c r="C62" s="255"/>
      <c r="D62" s="270"/>
      <c r="E62" s="202"/>
      <c r="F62" s="202"/>
      <c r="G62" s="202"/>
      <c r="H62" s="202"/>
      <c r="I62" s="202"/>
      <c r="J62" s="202"/>
      <c r="K62" s="202"/>
      <c r="L62" s="202"/>
      <c r="M62" s="202"/>
      <c r="N62" s="202">
        <v>1</v>
      </c>
      <c r="O62" s="202"/>
      <c r="P62" s="202"/>
      <c r="Q62" s="368" t="s">
        <v>59</v>
      </c>
      <c r="R62" s="370" t="s">
        <v>108</v>
      </c>
      <c r="S62" s="250">
        <f t="shared" si="0"/>
        <v>55</v>
      </c>
      <c r="T62" s="250"/>
      <c r="U62" s="250" t="s">
        <v>24</v>
      </c>
      <c r="V62" s="249" t="s">
        <v>22</v>
      </c>
      <c r="W62" s="252" t="s">
        <v>109</v>
      </c>
      <c r="X62" s="202"/>
      <c r="Y62" s="202"/>
      <c r="Z62" s="469" t="s">
        <v>668</v>
      </c>
      <c r="AA62" s="109"/>
      <c r="AB62" s="109"/>
      <c r="AC62" s="109"/>
      <c r="AD62" s="109"/>
      <c r="AE62" s="109"/>
      <c r="AF62" s="109"/>
      <c r="AG62" s="109"/>
      <c r="AH62" s="109"/>
      <c r="AI62" s="109"/>
      <c r="AJ62" s="109"/>
      <c r="AK62" s="109"/>
      <c r="AL62" s="109"/>
      <c r="AM62" s="109"/>
      <c r="AN62" s="109"/>
    </row>
    <row r="63" spans="1:40" ht="20.25" customHeight="1">
      <c r="A63" s="253"/>
      <c r="B63" s="254"/>
      <c r="C63" s="255"/>
      <c r="D63" s="270"/>
      <c r="E63" s="200"/>
      <c r="F63" s="200"/>
      <c r="G63" s="200"/>
      <c r="H63" s="200"/>
      <c r="I63" s="200"/>
      <c r="J63" s="200"/>
      <c r="K63" s="200"/>
      <c r="L63" s="200"/>
      <c r="M63" s="200"/>
      <c r="N63" s="200"/>
      <c r="O63" s="200"/>
      <c r="P63" s="200"/>
      <c r="Q63" s="366"/>
      <c r="R63" s="369"/>
      <c r="S63" s="239">
        <f t="shared" si="0"/>
        <v>56</v>
      </c>
      <c r="T63" s="241"/>
      <c r="U63" s="239" t="s">
        <v>24</v>
      </c>
      <c r="V63" s="238" t="s">
        <v>33</v>
      </c>
      <c r="W63" s="240" t="s">
        <v>110</v>
      </c>
      <c r="X63" s="200"/>
      <c r="Y63" s="200"/>
      <c r="Z63" s="464" t="s">
        <v>668</v>
      </c>
      <c r="AA63" s="109"/>
      <c r="AB63" s="109"/>
      <c r="AC63" s="109"/>
      <c r="AD63" s="109"/>
      <c r="AE63" s="109"/>
      <c r="AF63" s="109"/>
      <c r="AG63" s="109"/>
      <c r="AH63" s="109"/>
      <c r="AI63" s="109"/>
      <c r="AJ63" s="109"/>
      <c r="AK63" s="109"/>
      <c r="AL63" s="109"/>
      <c r="AM63" s="109"/>
      <c r="AN63" s="109"/>
    </row>
    <row r="64" spans="1:40" ht="20.25" customHeight="1">
      <c r="A64" s="253"/>
      <c r="B64" s="254"/>
      <c r="C64" s="255"/>
      <c r="D64" s="270"/>
      <c r="E64" s="200"/>
      <c r="F64" s="200"/>
      <c r="G64" s="200"/>
      <c r="H64" s="200"/>
      <c r="I64" s="200"/>
      <c r="J64" s="200"/>
      <c r="K64" s="200"/>
      <c r="L64" s="200"/>
      <c r="M64" s="200"/>
      <c r="N64" s="200"/>
      <c r="O64" s="200"/>
      <c r="P64" s="200"/>
      <c r="Q64" s="366"/>
      <c r="R64" s="369"/>
      <c r="S64" s="239">
        <f t="shared" si="0"/>
        <v>57</v>
      </c>
      <c r="T64" s="239"/>
      <c r="U64" s="239" t="s">
        <v>24</v>
      </c>
      <c r="V64" s="238" t="s">
        <v>22</v>
      </c>
      <c r="W64" s="240" t="s">
        <v>111</v>
      </c>
      <c r="X64" s="200"/>
      <c r="Y64" s="200"/>
      <c r="Z64" s="464" t="s">
        <v>668</v>
      </c>
      <c r="AA64" s="109"/>
      <c r="AB64" s="109"/>
      <c r="AC64" s="109"/>
      <c r="AD64" s="109"/>
      <c r="AE64" s="109"/>
      <c r="AF64" s="109"/>
      <c r="AG64" s="109"/>
      <c r="AH64" s="109"/>
      <c r="AI64" s="109"/>
      <c r="AJ64" s="109"/>
      <c r="AK64" s="109"/>
      <c r="AL64" s="109"/>
      <c r="AM64" s="109"/>
      <c r="AN64" s="109"/>
    </row>
    <row r="65" spans="1:40" ht="20.25" customHeight="1">
      <c r="A65" s="253"/>
      <c r="B65" s="254"/>
      <c r="C65" s="255"/>
      <c r="D65" s="270"/>
      <c r="E65" s="202"/>
      <c r="F65" s="202"/>
      <c r="G65" s="202"/>
      <c r="H65" s="202"/>
      <c r="I65" s="202"/>
      <c r="J65" s="202"/>
      <c r="K65" s="202"/>
      <c r="L65" s="202"/>
      <c r="M65" s="202"/>
      <c r="N65" s="202"/>
      <c r="O65" s="202"/>
      <c r="P65" s="202"/>
      <c r="Q65" s="368" t="s">
        <v>66</v>
      </c>
      <c r="R65" s="370" t="s">
        <v>112</v>
      </c>
      <c r="S65" s="250">
        <f t="shared" si="0"/>
        <v>58</v>
      </c>
      <c r="T65" s="250"/>
      <c r="U65" s="250" t="s">
        <v>21</v>
      </c>
      <c r="V65" s="249" t="s">
        <v>22</v>
      </c>
      <c r="W65" s="252" t="s">
        <v>113</v>
      </c>
      <c r="X65" s="202"/>
      <c r="Y65" s="202"/>
      <c r="Z65" s="469" t="s">
        <v>685</v>
      </c>
      <c r="AA65" s="109"/>
      <c r="AB65" s="109"/>
      <c r="AC65" s="109"/>
      <c r="AD65" s="109"/>
      <c r="AE65" s="109"/>
      <c r="AF65" s="109"/>
      <c r="AG65" s="109"/>
      <c r="AH65" s="109"/>
      <c r="AI65" s="109"/>
      <c r="AJ65" s="109"/>
      <c r="AK65" s="109"/>
      <c r="AL65" s="109"/>
      <c r="AM65" s="109"/>
      <c r="AN65" s="109"/>
    </row>
    <row r="66" spans="1:40" ht="20.25" customHeight="1">
      <c r="A66" s="253"/>
      <c r="B66" s="254"/>
      <c r="C66" s="255"/>
      <c r="D66" s="270"/>
      <c r="E66" s="200">
        <v>1</v>
      </c>
      <c r="F66" s="200"/>
      <c r="G66" s="200"/>
      <c r="H66" s="200"/>
      <c r="I66" s="200"/>
      <c r="J66" s="200"/>
      <c r="K66" s="200"/>
      <c r="L66" s="200"/>
      <c r="M66" s="200"/>
      <c r="N66" s="200"/>
      <c r="O66" s="200"/>
      <c r="P66" s="200"/>
      <c r="Q66" s="366"/>
      <c r="R66" s="369"/>
      <c r="S66" s="239">
        <f t="shared" si="0"/>
        <v>59</v>
      </c>
      <c r="T66" s="239"/>
      <c r="U66" s="239" t="s">
        <v>21</v>
      </c>
      <c r="V66" s="238" t="s">
        <v>33</v>
      </c>
      <c r="W66" s="240" t="s">
        <v>114</v>
      </c>
      <c r="X66" s="200"/>
      <c r="Y66" s="200"/>
      <c r="Z66" s="464" t="s">
        <v>685</v>
      </c>
      <c r="AA66" s="109"/>
      <c r="AB66" s="109"/>
      <c r="AC66" s="109"/>
      <c r="AD66" s="109"/>
      <c r="AE66" s="109"/>
      <c r="AF66" s="109"/>
      <c r="AG66" s="109"/>
      <c r="AH66" s="109"/>
      <c r="AI66" s="109"/>
      <c r="AJ66" s="109"/>
      <c r="AK66" s="109"/>
      <c r="AL66" s="109"/>
      <c r="AM66" s="109"/>
      <c r="AN66" s="109"/>
    </row>
    <row r="67" spans="1:40" ht="20.25" customHeight="1">
      <c r="A67" s="253"/>
      <c r="B67" s="254"/>
      <c r="C67" s="255"/>
      <c r="D67" s="270"/>
      <c r="E67" s="200"/>
      <c r="F67" s="200"/>
      <c r="G67" s="200"/>
      <c r="H67" s="200"/>
      <c r="I67" s="200"/>
      <c r="J67" s="200"/>
      <c r="K67" s="200"/>
      <c r="L67" s="200"/>
      <c r="M67" s="200"/>
      <c r="N67" s="200"/>
      <c r="O67" s="200"/>
      <c r="P67" s="200"/>
      <c r="Q67" s="366"/>
      <c r="R67" s="369"/>
      <c r="S67" s="239">
        <f t="shared" si="0"/>
        <v>60</v>
      </c>
      <c r="T67" s="239"/>
      <c r="U67" s="239" t="s">
        <v>21</v>
      </c>
      <c r="V67" s="238" t="s">
        <v>22</v>
      </c>
      <c r="W67" s="240" t="s">
        <v>115</v>
      </c>
      <c r="X67" s="200"/>
      <c r="Y67" s="200"/>
      <c r="Z67" s="464" t="s">
        <v>685</v>
      </c>
      <c r="AA67" s="109"/>
      <c r="AB67" s="109"/>
      <c r="AC67" s="109"/>
      <c r="AD67" s="109"/>
      <c r="AE67" s="109"/>
      <c r="AF67" s="109"/>
      <c r="AG67" s="109"/>
      <c r="AH67" s="109"/>
      <c r="AI67" s="109"/>
      <c r="AJ67" s="109"/>
      <c r="AK67" s="109"/>
      <c r="AL67" s="109"/>
      <c r="AM67" s="109"/>
      <c r="AN67" s="109"/>
    </row>
    <row r="68" spans="1:40" ht="20.25" customHeight="1">
      <c r="A68" s="246"/>
      <c r="B68" s="254"/>
      <c r="C68" s="255"/>
      <c r="D68" s="280"/>
      <c r="E68" s="200">
        <v>1</v>
      </c>
      <c r="F68" s="200"/>
      <c r="G68" s="200"/>
      <c r="H68" s="200"/>
      <c r="I68" s="200"/>
      <c r="J68" s="200"/>
      <c r="K68" s="200"/>
      <c r="L68" s="200"/>
      <c r="M68" s="200"/>
      <c r="N68" s="200"/>
      <c r="O68" s="200"/>
      <c r="P68" s="200"/>
      <c r="Q68" s="366"/>
      <c r="R68" s="373"/>
      <c r="S68" s="239">
        <f t="shared" si="0"/>
        <v>61</v>
      </c>
      <c r="T68" s="239"/>
      <c r="U68" s="239" t="s">
        <v>21</v>
      </c>
      <c r="V68" s="238" t="s">
        <v>33</v>
      </c>
      <c r="W68" s="240" t="s">
        <v>116</v>
      </c>
      <c r="X68" s="200"/>
      <c r="Y68" s="200"/>
      <c r="Z68" s="464" t="s">
        <v>685</v>
      </c>
      <c r="AA68" s="109"/>
      <c r="AB68" s="109"/>
      <c r="AC68" s="109"/>
      <c r="AD68" s="109"/>
      <c r="AE68" s="109"/>
      <c r="AF68" s="109"/>
      <c r="AG68" s="109"/>
      <c r="AH68" s="109"/>
      <c r="AI68" s="109"/>
      <c r="AJ68" s="109"/>
      <c r="AK68" s="109"/>
      <c r="AL68" s="109"/>
      <c r="AM68" s="109"/>
      <c r="AN68" s="109"/>
    </row>
    <row r="69" spans="1:40" ht="20.25" customHeight="1">
      <c r="A69" s="253"/>
      <c r="B69" s="254"/>
      <c r="C69" s="255"/>
      <c r="D69" s="280"/>
      <c r="E69" s="200"/>
      <c r="F69" s="200"/>
      <c r="G69" s="200"/>
      <c r="H69" s="200"/>
      <c r="I69" s="200"/>
      <c r="J69" s="200"/>
      <c r="K69" s="200">
        <v>1</v>
      </c>
      <c r="L69" s="200"/>
      <c r="M69" s="200"/>
      <c r="N69" s="200"/>
      <c r="O69" s="200"/>
      <c r="P69" s="200"/>
      <c r="Q69" s="366"/>
      <c r="R69" s="369"/>
      <c r="S69" s="239">
        <f t="shared" si="0"/>
        <v>62</v>
      </c>
      <c r="T69" s="239"/>
      <c r="U69" s="239" t="s">
        <v>21</v>
      </c>
      <c r="V69" s="238" t="s">
        <v>22</v>
      </c>
      <c r="W69" s="240" t="s">
        <v>117</v>
      </c>
      <c r="X69" s="200"/>
      <c r="Y69" s="200"/>
      <c r="Z69" s="464" t="s">
        <v>685</v>
      </c>
      <c r="AA69" s="109"/>
      <c r="AB69" s="109"/>
      <c r="AC69" s="109"/>
      <c r="AD69" s="109"/>
      <c r="AE69" s="109"/>
      <c r="AF69" s="109"/>
      <c r="AG69" s="109"/>
      <c r="AH69" s="109"/>
      <c r="AI69" s="109"/>
      <c r="AJ69" s="109"/>
      <c r="AK69" s="109"/>
      <c r="AL69" s="109"/>
      <c r="AM69" s="109"/>
      <c r="AN69" s="109"/>
    </row>
    <row r="70" spans="1:40" ht="20.25" customHeight="1">
      <c r="A70" s="253"/>
      <c r="B70" s="254"/>
      <c r="C70" s="285"/>
      <c r="D70" s="286"/>
      <c r="E70" s="199"/>
      <c r="F70" s="199"/>
      <c r="G70" s="199"/>
      <c r="H70" s="199"/>
      <c r="I70" s="199"/>
      <c r="J70" s="199"/>
      <c r="K70" s="199">
        <v>1</v>
      </c>
      <c r="L70" s="199"/>
      <c r="M70" s="199"/>
      <c r="N70" s="199"/>
      <c r="O70" s="199"/>
      <c r="P70" s="199"/>
      <c r="Q70" s="367"/>
      <c r="R70" s="374"/>
      <c r="S70" s="235">
        <f t="shared" si="0"/>
        <v>63</v>
      </c>
      <c r="T70" s="235"/>
      <c r="U70" s="235" t="s">
        <v>21</v>
      </c>
      <c r="V70" s="234" t="s">
        <v>33</v>
      </c>
      <c r="W70" s="237" t="s">
        <v>118</v>
      </c>
      <c r="X70" s="199"/>
      <c r="Y70" s="199"/>
      <c r="Z70" s="465" t="s">
        <v>685</v>
      </c>
      <c r="AA70" s="109"/>
      <c r="AB70" s="109"/>
      <c r="AC70" s="109"/>
      <c r="AD70" s="109"/>
      <c r="AE70" s="109"/>
      <c r="AF70" s="109"/>
      <c r="AG70" s="109"/>
      <c r="AH70" s="109"/>
      <c r="AI70" s="109"/>
      <c r="AJ70" s="109"/>
      <c r="AK70" s="109"/>
      <c r="AL70" s="109"/>
      <c r="AM70" s="109"/>
      <c r="AN70" s="109"/>
    </row>
    <row r="71" spans="1:40" ht="132">
      <c r="A71" s="253"/>
      <c r="B71" s="254"/>
      <c r="C71" s="268">
        <v>3</v>
      </c>
      <c r="D71" s="269" t="s">
        <v>119</v>
      </c>
      <c r="E71" s="198"/>
      <c r="F71" s="198"/>
      <c r="G71" s="198"/>
      <c r="H71" s="198"/>
      <c r="I71" s="198"/>
      <c r="J71" s="198"/>
      <c r="K71" s="198"/>
      <c r="L71" s="198"/>
      <c r="M71" s="198"/>
      <c r="N71" s="198"/>
      <c r="O71" s="198"/>
      <c r="P71" s="198">
        <v>1</v>
      </c>
      <c r="Q71" s="366" t="s">
        <v>120</v>
      </c>
      <c r="R71" s="354" t="s">
        <v>121</v>
      </c>
      <c r="S71" s="231">
        <f t="shared" si="0"/>
        <v>64</v>
      </c>
      <c r="T71" s="231"/>
      <c r="U71" s="231" t="s">
        <v>24</v>
      </c>
      <c r="V71" s="229" t="s">
        <v>22</v>
      </c>
      <c r="W71" s="233" t="s">
        <v>122</v>
      </c>
      <c r="X71" s="198"/>
      <c r="Y71" s="198"/>
      <c r="Z71" s="472"/>
      <c r="AA71" s="109"/>
      <c r="AB71" s="109"/>
      <c r="AC71" s="109"/>
      <c r="AD71" s="109"/>
      <c r="AE71" s="109"/>
      <c r="AF71" s="109"/>
      <c r="AG71" s="109"/>
      <c r="AH71" s="109"/>
      <c r="AI71" s="109"/>
      <c r="AJ71" s="109"/>
      <c r="AK71" s="109"/>
      <c r="AL71" s="109"/>
      <c r="AM71" s="109"/>
      <c r="AN71" s="109"/>
    </row>
    <row r="72" spans="1:40" ht="48" customHeight="1">
      <c r="A72" s="246"/>
      <c r="B72" s="274"/>
      <c r="C72" s="275"/>
      <c r="D72" s="280"/>
      <c r="E72" s="200"/>
      <c r="F72" s="200"/>
      <c r="G72" s="200"/>
      <c r="H72" s="200"/>
      <c r="I72" s="200"/>
      <c r="J72" s="200"/>
      <c r="K72" s="200"/>
      <c r="L72" s="200"/>
      <c r="M72" s="200"/>
      <c r="N72" s="200"/>
      <c r="O72" s="200"/>
      <c r="P72" s="200"/>
      <c r="Q72" s="366"/>
      <c r="R72" s="352"/>
      <c r="S72" s="239">
        <f t="shared" si="0"/>
        <v>65</v>
      </c>
      <c r="T72" s="239"/>
      <c r="U72" s="239" t="s">
        <v>24</v>
      </c>
      <c r="V72" s="238" t="s">
        <v>22</v>
      </c>
      <c r="W72" s="240" t="s">
        <v>123</v>
      </c>
      <c r="X72" s="200"/>
      <c r="Y72" s="200"/>
      <c r="Z72" s="464" t="s">
        <v>665</v>
      </c>
      <c r="AA72" s="109"/>
      <c r="AB72" s="109"/>
      <c r="AC72" s="109"/>
      <c r="AD72" s="109"/>
      <c r="AE72" s="109"/>
      <c r="AF72" s="109"/>
      <c r="AG72" s="109"/>
      <c r="AH72" s="109"/>
      <c r="AI72" s="109"/>
      <c r="AJ72" s="109"/>
      <c r="AK72" s="109"/>
      <c r="AL72" s="109"/>
      <c r="AM72" s="109"/>
      <c r="AN72" s="109"/>
    </row>
    <row r="73" spans="1:40" ht="36">
      <c r="A73" s="253"/>
      <c r="B73" s="254"/>
      <c r="C73" s="268">
        <v>4</v>
      </c>
      <c r="D73" s="424" t="s">
        <v>124</v>
      </c>
      <c r="E73" s="202"/>
      <c r="F73" s="202">
        <v>1</v>
      </c>
      <c r="G73" s="202"/>
      <c r="H73" s="202"/>
      <c r="I73" s="202"/>
      <c r="J73" s="202"/>
      <c r="K73" s="202"/>
      <c r="L73" s="202"/>
      <c r="M73" s="202"/>
      <c r="N73" s="202"/>
      <c r="O73" s="202"/>
      <c r="P73" s="202"/>
      <c r="Q73" s="364" t="s">
        <v>125</v>
      </c>
      <c r="R73" s="426" t="s">
        <v>126</v>
      </c>
      <c r="S73" s="250">
        <f t="shared" ref="S73:S136" si="1">ROW()-7</f>
        <v>66</v>
      </c>
      <c r="T73" s="251"/>
      <c r="U73" s="250" t="s">
        <v>31</v>
      </c>
      <c r="V73" s="250"/>
      <c r="W73" s="252" t="s">
        <v>127</v>
      </c>
      <c r="X73" s="202"/>
      <c r="Y73" s="202"/>
      <c r="Z73" s="469" t="s">
        <v>664</v>
      </c>
      <c r="AA73" s="109"/>
      <c r="AB73" s="109"/>
      <c r="AC73" s="109"/>
      <c r="AD73" s="109"/>
      <c r="AE73" s="109"/>
      <c r="AF73" s="109"/>
      <c r="AG73" s="109"/>
      <c r="AH73" s="109"/>
      <c r="AI73" s="109"/>
      <c r="AJ73" s="109"/>
      <c r="AK73" s="109"/>
      <c r="AL73" s="109"/>
      <c r="AM73" s="109"/>
      <c r="AN73" s="109"/>
    </row>
    <row r="74" spans="1:40" ht="20.25" customHeight="1">
      <c r="A74" s="253"/>
      <c r="B74" s="254"/>
      <c r="C74" s="255"/>
      <c r="D74" s="425"/>
      <c r="E74" s="200"/>
      <c r="F74" s="200"/>
      <c r="G74" s="200"/>
      <c r="H74" s="200"/>
      <c r="I74" s="200"/>
      <c r="J74" s="200"/>
      <c r="K74" s="200"/>
      <c r="L74" s="200"/>
      <c r="M74" s="200"/>
      <c r="N74" s="200"/>
      <c r="O74" s="200"/>
      <c r="P74" s="200"/>
      <c r="Q74" s="366"/>
      <c r="R74" s="427"/>
      <c r="S74" s="239">
        <f t="shared" si="1"/>
        <v>67</v>
      </c>
      <c r="T74" s="241"/>
      <c r="U74" s="239" t="s">
        <v>31</v>
      </c>
      <c r="V74" s="238"/>
      <c r="W74" s="240" t="s">
        <v>128</v>
      </c>
      <c r="X74" s="200"/>
      <c r="Y74" s="200"/>
      <c r="Z74" s="349" t="s">
        <v>664</v>
      </c>
      <c r="AA74" s="109"/>
      <c r="AB74" s="109"/>
      <c r="AC74" s="109"/>
      <c r="AD74" s="109"/>
      <c r="AE74" s="109"/>
      <c r="AF74" s="109"/>
      <c r="AG74" s="109"/>
      <c r="AH74" s="109"/>
      <c r="AI74" s="109"/>
      <c r="AJ74" s="109"/>
      <c r="AK74" s="109"/>
      <c r="AL74" s="109"/>
      <c r="AM74" s="109"/>
      <c r="AN74" s="109"/>
    </row>
    <row r="75" spans="1:40" ht="36">
      <c r="A75" s="253"/>
      <c r="B75" s="254"/>
      <c r="C75" s="255"/>
      <c r="D75" s="425"/>
      <c r="E75" s="200"/>
      <c r="F75" s="200">
        <v>1</v>
      </c>
      <c r="G75" s="200"/>
      <c r="H75" s="200"/>
      <c r="I75" s="200"/>
      <c r="J75" s="200"/>
      <c r="K75" s="200"/>
      <c r="L75" s="200"/>
      <c r="M75" s="200"/>
      <c r="N75" s="200"/>
      <c r="O75" s="200"/>
      <c r="P75" s="200"/>
      <c r="Q75" s="366"/>
      <c r="R75" s="352"/>
      <c r="S75" s="239">
        <f t="shared" si="1"/>
        <v>68</v>
      </c>
      <c r="T75" s="239"/>
      <c r="U75" s="239" t="s">
        <v>21</v>
      </c>
      <c r="V75" s="238" t="s">
        <v>22</v>
      </c>
      <c r="W75" s="240" t="s">
        <v>129</v>
      </c>
      <c r="X75" s="200"/>
      <c r="Y75" s="200"/>
      <c r="Z75" s="349" t="s">
        <v>661</v>
      </c>
      <c r="AA75" s="109"/>
      <c r="AB75" s="109"/>
      <c r="AC75" s="109"/>
      <c r="AD75" s="109"/>
      <c r="AE75" s="109"/>
      <c r="AF75" s="109"/>
      <c r="AG75" s="109"/>
      <c r="AH75" s="109"/>
      <c r="AI75" s="109"/>
      <c r="AJ75" s="109"/>
      <c r="AK75" s="109"/>
      <c r="AL75" s="109"/>
      <c r="AM75" s="109"/>
      <c r="AN75" s="109"/>
    </row>
    <row r="76" spans="1:40" ht="36">
      <c r="A76" s="253"/>
      <c r="B76" s="254"/>
      <c r="C76" s="255"/>
      <c r="D76" s="270"/>
      <c r="E76" s="200"/>
      <c r="F76" s="200">
        <v>1</v>
      </c>
      <c r="G76" s="200"/>
      <c r="H76" s="200"/>
      <c r="I76" s="200"/>
      <c r="J76" s="200"/>
      <c r="K76" s="200"/>
      <c r="L76" s="200"/>
      <c r="M76" s="200"/>
      <c r="N76" s="200"/>
      <c r="O76" s="200"/>
      <c r="P76" s="200"/>
      <c r="Q76" s="366"/>
      <c r="R76" s="352"/>
      <c r="S76" s="239">
        <f t="shared" si="1"/>
        <v>69</v>
      </c>
      <c r="T76" s="239">
        <f>S10</f>
        <v>3</v>
      </c>
      <c r="U76" s="239" t="s">
        <v>21</v>
      </c>
      <c r="V76" s="238" t="s">
        <v>22</v>
      </c>
      <c r="W76" s="240" t="s">
        <v>130</v>
      </c>
      <c r="X76" s="200"/>
      <c r="Y76" s="200"/>
      <c r="Z76" s="349" t="s">
        <v>661</v>
      </c>
      <c r="AA76" s="109"/>
      <c r="AB76" s="109"/>
      <c r="AC76" s="109"/>
      <c r="AD76" s="109"/>
      <c r="AE76" s="109"/>
      <c r="AF76" s="109"/>
      <c r="AG76" s="109"/>
      <c r="AH76" s="109"/>
      <c r="AI76" s="109"/>
      <c r="AJ76" s="109"/>
      <c r="AK76" s="109"/>
      <c r="AL76" s="109"/>
      <c r="AM76" s="109"/>
      <c r="AN76" s="109"/>
    </row>
    <row r="77" spans="1:40" ht="20.25" customHeight="1">
      <c r="A77" s="253"/>
      <c r="B77" s="254"/>
      <c r="C77" s="255"/>
      <c r="D77" s="270"/>
      <c r="E77" s="200"/>
      <c r="F77" s="200"/>
      <c r="G77" s="200"/>
      <c r="H77" s="200"/>
      <c r="I77" s="200"/>
      <c r="J77" s="200"/>
      <c r="K77" s="200"/>
      <c r="L77" s="200">
        <v>1</v>
      </c>
      <c r="M77" s="200"/>
      <c r="N77" s="200"/>
      <c r="O77" s="200"/>
      <c r="P77" s="200"/>
      <c r="Q77" s="366"/>
      <c r="R77" s="352"/>
      <c r="S77" s="239">
        <f t="shared" si="1"/>
        <v>70</v>
      </c>
      <c r="T77" s="239"/>
      <c r="U77" s="239" t="s">
        <v>21</v>
      </c>
      <c r="V77" s="238" t="s">
        <v>22</v>
      </c>
      <c r="W77" s="240" t="s">
        <v>131</v>
      </c>
      <c r="X77" s="200"/>
      <c r="Y77" s="200"/>
      <c r="Z77" s="349" t="s">
        <v>665</v>
      </c>
      <c r="AA77" s="109"/>
      <c r="AB77" s="109"/>
      <c r="AC77" s="109"/>
      <c r="AD77" s="109"/>
      <c r="AE77" s="109"/>
      <c r="AF77" s="109"/>
      <c r="AG77" s="109"/>
      <c r="AH77" s="109"/>
      <c r="AI77" s="109"/>
      <c r="AJ77" s="109"/>
      <c r="AK77" s="109"/>
      <c r="AL77" s="109"/>
      <c r="AM77" s="109"/>
      <c r="AN77" s="109"/>
    </row>
    <row r="78" spans="1:40" ht="48">
      <c r="A78" s="253"/>
      <c r="B78" s="254"/>
      <c r="C78" s="255"/>
      <c r="D78" s="270"/>
      <c r="E78" s="200"/>
      <c r="F78" s="200"/>
      <c r="G78" s="200"/>
      <c r="H78" s="200"/>
      <c r="I78" s="200"/>
      <c r="J78" s="200"/>
      <c r="K78" s="200"/>
      <c r="L78" s="200"/>
      <c r="M78" s="200"/>
      <c r="N78" s="200"/>
      <c r="O78" s="200"/>
      <c r="P78" s="200"/>
      <c r="Q78" s="366"/>
      <c r="R78" s="352"/>
      <c r="S78" s="239">
        <f t="shared" si="1"/>
        <v>71</v>
      </c>
      <c r="T78" s="239"/>
      <c r="U78" s="239" t="s">
        <v>24</v>
      </c>
      <c r="V78" s="238" t="s">
        <v>22</v>
      </c>
      <c r="W78" s="240" t="s">
        <v>132</v>
      </c>
      <c r="X78" s="200"/>
      <c r="Y78" s="200"/>
      <c r="Z78" s="349" t="s">
        <v>665</v>
      </c>
      <c r="AA78" s="109"/>
      <c r="AB78" s="109"/>
      <c r="AC78" s="109"/>
      <c r="AD78" s="109"/>
      <c r="AE78" s="109"/>
      <c r="AF78" s="109"/>
      <c r="AG78" s="109"/>
      <c r="AH78" s="109"/>
      <c r="AI78" s="109"/>
      <c r="AJ78" s="109"/>
      <c r="AK78" s="109"/>
      <c r="AL78" s="109"/>
      <c r="AM78" s="109"/>
      <c r="AN78" s="109"/>
    </row>
    <row r="79" spans="1:40" ht="24">
      <c r="A79" s="253"/>
      <c r="B79" s="254"/>
      <c r="C79" s="255"/>
      <c r="D79" s="270"/>
      <c r="E79" s="200"/>
      <c r="F79" s="200"/>
      <c r="G79" s="200"/>
      <c r="H79" s="200"/>
      <c r="I79" s="200"/>
      <c r="J79" s="200"/>
      <c r="K79" s="200"/>
      <c r="L79" s="200"/>
      <c r="M79" s="200"/>
      <c r="N79" s="200"/>
      <c r="O79" s="200"/>
      <c r="P79" s="200"/>
      <c r="Q79" s="366"/>
      <c r="R79" s="352"/>
      <c r="S79" s="239">
        <f t="shared" si="1"/>
        <v>72</v>
      </c>
      <c r="T79" s="239"/>
      <c r="U79" s="239" t="s">
        <v>21</v>
      </c>
      <c r="V79" s="238" t="s">
        <v>22</v>
      </c>
      <c r="W79" s="240" t="s">
        <v>133</v>
      </c>
      <c r="X79" s="200"/>
      <c r="Y79" s="200"/>
      <c r="Z79" s="349" t="s">
        <v>664</v>
      </c>
      <c r="AA79" s="109"/>
      <c r="AB79" s="109"/>
      <c r="AC79" s="109"/>
      <c r="AD79" s="109"/>
      <c r="AE79" s="109"/>
      <c r="AF79" s="109"/>
      <c r="AG79" s="109"/>
      <c r="AH79" s="109"/>
      <c r="AI79" s="109"/>
      <c r="AJ79" s="109"/>
      <c r="AK79" s="109"/>
      <c r="AL79" s="109"/>
      <c r="AM79" s="109"/>
      <c r="AN79" s="109"/>
    </row>
    <row r="80" spans="1:40" ht="36">
      <c r="A80" s="253"/>
      <c r="B80" s="254"/>
      <c r="C80" s="255"/>
      <c r="D80" s="270"/>
      <c r="E80" s="200"/>
      <c r="F80" s="200"/>
      <c r="G80" s="200"/>
      <c r="H80" s="200"/>
      <c r="I80" s="200"/>
      <c r="J80" s="200"/>
      <c r="K80" s="200"/>
      <c r="L80" s="200"/>
      <c r="M80" s="200"/>
      <c r="N80" s="200"/>
      <c r="O80" s="200"/>
      <c r="P80" s="200"/>
      <c r="Q80" s="366"/>
      <c r="R80" s="352"/>
      <c r="S80" s="239">
        <f t="shared" si="1"/>
        <v>73</v>
      </c>
      <c r="T80" s="239"/>
      <c r="U80" s="239" t="s">
        <v>21</v>
      </c>
      <c r="V80" s="238" t="s">
        <v>22</v>
      </c>
      <c r="W80" s="240" t="s">
        <v>134</v>
      </c>
      <c r="X80" s="200"/>
      <c r="Y80" s="200"/>
      <c r="Z80" s="349" t="s">
        <v>664</v>
      </c>
      <c r="AA80" s="109"/>
      <c r="AB80" s="109"/>
      <c r="AC80" s="109"/>
      <c r="AD80" s="109"/>
      <c r="AE80" s="109"/>
      <c r="AF80" s="109"/>
      <c r="AG80" s="109"/>
      <c r="AH80" s="109"/>
      <c r="AI80" s="109"/>
      <c r="AJ80" s="109"/>
      <c r="AK80" s="109"/>
      <c r="AL80" s="109"/>
      <c r="AM80" s="109"/>
      <c r="AN80" s="109"/>
    </row>
    <row r="81" spans="1:40" ht="25.15" customHeight="1">
      <c r="A81" s="253"/>
      <c r="B81" s="254"/>
      <c r="C81" s="255"/>
      <c r="D81" s="270"/>
      <c r="E81" s="200"/>
      <c r="F81" s="200"/>
      <c r="G81" s="200"/>
      <c r="H81" s="200"/>
      <c r="I81" s="200"/>
      <c r="J81" s="200"/>
      <c r="K81" s="200"/>
      <c r="L81" s="200"/>
      <c r="M81" s="200"/>
      <c r="N81" s="200"/>
      <c r="O81" s="200"/>
      <c r="P81" s="200"/>
      <c r="Q81" s="366"/>
      <c r="R81" s="352"/>
      <c r="S81" s="239">
        <f t="shared" si="1"/>
        <v>74</v>
      </c>
      <c r="T81" s="239"/>
      <c r="U81" s="239" t="s">
        <v>21</v>
      </c>
      <c r="V81" s="238" t="s">
        <v>22</v>
      </c>
      <c r="W81" s="240" t="s">
        <v>135</v>
      </c>
      <c r="X81" s="200" t="s">
        <v>660</v>
      </c>
      <c r="Y81" s="200"/>
      <c r="Z81" s="349" t="s">
        <v>686</v>
      </c>
      <c r="AA81" s="109"/>
      <c r="AB81" s="109"/>
      <c r="AC81" s="109"/>
      <c r="AD81" s="109"/>
      <c r="AE81" s="109"/>
      <c r="AF81" s="109"/>
      <c r="AG81" s="109"/>
      <c r="AH81" s="109"/>
      <c r="AI81" s="109"/>
      <c r="AJ81" s="109"/>
      <c r="AK81" s="109"/>
      <c r="AL81" s="109"/>
      <c r="AM81" s="109"/>
      <c r="AN81" s="109"/>
    </row>
    <row r="82" spans="1:40" ht="20.25" customHeight="1">
      <c r="A82" s="253"/>
      <c r="B82" s="254"/>
      <c r="C82" s="255"/>
      <c r="D82" s="270"/>
      <c r="E82" s="200"/>
      <c r="F82" s="200"/>
      <c r="G82" s="200"/>
      <c r="H82" s="200"/>
      <c r="I82" s="200"/>
      <c r="J82" s="200"/>
      <c r="K82" s="200"/>
      <c r="L82" s="200"/>
      <c r="M82" s="200"/>
      <c r="N82" s="200"/>
      <c r="O82" s="200"/>
      <c r="P82" s="200"/>
      <c r="Q82" s="366"/>
      <c r="R82" s="352"/>
      <c r="S82" s="239">
        <f t="shared" si="1"/>
        <v>75</v>
      </c>
      <c r="T82" s="239"/>
      <c r="U82" s="239" t="s">
        <v>24</v>
      </c>
      <c r="V82" s="238" t="s">
        <v>22</v>
      </c>
      <c r="W82" s="240" t="s">
        <v>136</v>
      </c>
      <c r="X82" s="200"/>
      <c r="Y82" s="200"/>
      <c r="Z82" s="349" t="s">
        <v>665</v>
      </c>
      <c r="AA82" s="109"/>
      <c r="AB82" s="109"/>
      <c r="AC82" s="109"/>
      <c r="AD82" s="109"/>
      <c r="AE82" s="109"/>
      <c r="AF82" s="109"/>
      <c r="AG82" s="109"/>
      <c r="AH82" s="109"/>
      <c r="AI82" s="109"/>
      <c r="AJ82" s="109"/>
      <c r="AK82" s="109"/>
      <c r="AL82" s="109"/>
      <c r="AM82" s="109"/>
      <c r="AN82" s="109"/>
    </row>
    <row r="83" spans="1:40" ht="20.25" customHeight="1">
      <c r="A83" s="226"/>
      <c r="B83" s="227"/>
      <c r="C83" s="228"/>
      <c r="D83" s="230"/>
      <c r="E83" s="200"/>
      <c r="F83" s="200"/>
      <c r="G83" s="200"/>
      <c r="H83" s="200"/>
      <c r="I83" s="200"/>
      <c r="J83" s="200"/>
      <c r="K83" s="200"/>
      <c r="L83" s="200"/>
      <c r="M83" s="200"/>
      <c r="N83" s="200"/>
      <c r="O83" s="200"/>
      <c r="P83" s="200"/>
      <c r="Q83" s="343"/>
      <c r="R83" s="344"/>
      <c r="S83" s="239">
        <f t="shared" si="1"/>
        <v>76</v>
      </c>
      <c r="T83" s="239"/>
      <c r="U83" s="239" t="s">
        <v>21</v>
      </c>
      <c r="V83" s="238" t="s">
        <v>22</v>
      </c>
      <c r="W83" s="240" t="s">
        <v>137</v>
      </c>
      <c r="X83" s="200"/>
      <c r="Y83" s="200"/>
      <c r="Z83" s="349" t="s">
        <v>662</v>
      </c>
      <c r="AA83" s="109"/>
      <c r="AB83" s="109"/>
      <c r="AC83" s="109"/>
      <c r="AD83" s="109"/>
      <c r="AE83" s="109"/>
      <c r="AF83" s="109"/>
      <c r="AG83" s="109"/>
      <c r="AH83" s="109"/>
      <c r="AI83" s="109"/>
      <c r="AJ83" s="109"/>
      <c r="AK83" s="109"/>
      <c r="AL83" s="109"/>
      <c r="AM83" s="109"/>
      <c r="AN83" s="109"/>
    </row>
    <row r="84" spans="1:40" ht="20.25" customHeight="1">
      <c r="A84" s="253"/>
      <c r="B84" s="254"/>
      <c r="C84" s="255"/>
      <c r="D84" s="270"/>
      <c r="E84" s="198"/>
      <c r="F84" s="198"/>
      <c r="G84" s="198"/>
      <c r="H84" s="198"/>
      <c r="I84" s="198"/>
      <c r="J84" s="198"/>
      <c r="K84" s="198"/>
      <c r="L84" s="198"/>
      <c r="M84" s="198"/>
      <c r="N84" s="198"/>
      <c r="O84" s="198"/>
      <c r="P84" s="198"/>
      <c r="Q84" s="367"/>
      <c r="R84" s="362"/>
      <c r="S84" s="231">
        <f t="shared" si="1"/>
        <v>77</v>
      </c>
      <c r="T84" s="235"/>
      <c r="U84" s="229" t="s">
        <v>24</v>
      </c>
      <c r="V84" s="229" t="s">
        <v>33</v>
      </c>
      <c r="W84" s="233" t="s">
        <v>138</v>
      </c>
      <c r="X84" s="198"/>
      <c r="Y84" s="198"/>
      <c r="Z84" s="345" t="s">
        <v>687</v>
      </c>
      <c r="AA84" s="109"/>
      <c r="AB84" s="109"/>
      <c r="AC84" s="109"/>
      <c r="AD84" s="109"/>
      <c r="AE84" s="109"/>
      <c r="AF84" s="109"/>
      <c r="AG84" s="109"/>
      <c r="AH84" s="109"/>
      <c r="AI84" s="109"/>
      <c r="AJ84" s="109"/>
      <c r="AK84" s="109"/>
      <c r="AL84" s="109"/>
      <c r="AM84" s="109"/>
      <c r="AN84" s="109"/>
    </row>
    <row r="85" spans="1:40" ht="20.25" customHeight="1">
      <c r="A85" s="253"/>
      <c r="B85" s="254"/>
      <c r="C85" s="255"/>
      <c r="D85" s="270"/>
      <c r="E85" s="202">
        <v>1</v>
      </c>
      <c r="F85" s="202"/>
      <c r="G85" s="202"/>
      <c r="H85" s="202"/>
      <c r="I85" s="202"/>
      <c r="J85" s="202"/>
      <c r="K85" s="202"/>
      <c r="L85" s="202"/>
      <c r="M85" s="202"/>
      <c r="N85" s="202"/>
      <c r="O85" s="202"/>
      <c r="P85" s="202"/>
      <c r="Q85" s="368" t="s">
        <v>139</v>
      </c>
      <c r="R85" s="370" t="s">
        <v>140</v>
      </c>
      <c r="S85" s="250">
        <f t="shared" si="1"/>
        <v>78</v>
      </c>
      <c r="T85" s="250"/>
      <c r="U85" s="250" t="s">
        <v>21</v>
      </c>
      <c r="V85" s="249" t="s">
        <v>33</v>
      </c>
      <c r="W85" s="252" t="s">
        <v>141</v>
      </c>
      <c r="X85" s="202"/>
      <c r="Y85" s="202"/>
      <c r="Z85" s="351" t="s">
        <v>690</v>
      </c>
      <c r="AA85" s="109"/>
      <c r="AB85" s="109"/>
      <c r="AC85" s="109"/>
      <c r="AD85" s="109"/>
      <c r="AE85" s="109"/>
      <c r="AF85" s="109"/>
      <c r="AG85" s="109"/>
      <c r="AH85" s="109"/>
      <c r="AI85" s="109"/>
      <c r="AJ85" s="109"/>
      <c r="AK85" s="109"/>
      <c r="AL85" s="109"/>
      <c r="AM85" s="109"/>
      <c r="AN85" s="109"/>
    </row>
    <row r="86" spans="1:40" ht="20.25" customHeight="1">
      <c r="A86" s="253"/>
      <c r="B86" s="254"/>
      <c r="C86" s="255"/>
      <c r="D86" s="270"/>
      <c r="E86" s="200"/>
      <c r="F86" s="200"/>
      <c r="G86" s="200"/>
      <c r="H86" s="200"/>
      <c r="I86" s="200"/>
      <c r="J86" s="200"/>
      <c r="K86" s="200"/>
      <c r="L86" s="200"/>
      <c r="M86" s="200"/>
      <c r="N86" s="200"/>
      <c r="O86" s="200"/>
      <c r="P86" s="200"/>
      <c r="Q86" s="366"/>
      <c r="R86" s="369"/>
      <c r="S86" s="239">
        <f t="shared" si="1"/>
        <v>79</v>
      </c>
      <c r="T86" s="239"/>
      <c r="U86" s="239" t="s">
        <v>21</v>
      </c>
      <c r="V86" s="238" t="s">
        <v>33</v>
      </c>
      <c r="W86" s="240" t="s">
        <v>142</v>
      </c>
      <c r="X86" s="200"/>
      <c r="Y86" s="200"/>
      <c r="Z86" s="349" t="s">
        <v>689</v>
      </c>
      <c r="AA86" s="109"/>
      <c r="AB86" s="109"/>
      <c r="AC86" s="109"/>
      <c r="AD86" s="109"/>
      <c r="AE86" s="109"/>
      <c r="AF86" s="109"/>
      <c r="AG86" s="109"/>
      <c r="AH86" s="109"/>
      <c r="AI86" s="109"/>
      <c r="AJ86" s="109"/>
      <c r="AK86" s="109"/>
      <c r="AL86" s="109"/>
      <c r="AM86" s="109"/>
      <c r="AN86" s="109"/>
    </row>
    <row r="87" spans="1:40" ht="20.25" customHeight="1">
      <c r="A87" s="253"/>
      <c r="B87" s="254"/>
      <c r="C87" s="255"/>
      <c r="D87" s="280"/>
      <c r="E87" s="200"/>
      <c r="F87" s="200"/>
      <c r="G87" s="200"/>
      <c r="H87" s="200"/>
      <c r="I87" s="200"/>
      <c r="J87" s="200"/>
      <c r="K87" s="200">
        <v>1</v>
      </c>
      <c r="L87" s="200"/>
      <c r="M87" s="200"/>
      <c r="N87" s="200"/>
      <c r="O87" s="200"/>
      <c r="P87" s="200"/>
      <c r="Q87" s="366"/>
      <c r="R87" s="369"/>
      <c r="S87" s="239">
        <f t="shared" si="1"/>
        <v>80</v>
      </c>
      <c r="T87" s="239">
        <f>S69</f>
        <v>62</v>
      </c>
      <c r="U87" s="239" t="s">
        <v>21</v>
      </c>
      <c r="V87" s="238" t="s">
        <v>22</v>
      </c>
      <c r="W87" s="240" t="s">
        <v>117</v>
      </c>
      <c r="X87" s="200"/>
      <c r="Y87" s="200"/>
      <c r="Z87" s="349" t="s">
        <v>689</v>
      </c>
      <c r="AA87" s="109"/>
      <c r="AB87" s="109"/>
      <c r="AC87" s="109"/>
      <c r="AD87" s="109"/>
      <c r="AE87" s="109"/>
      <c r="AF87" s="109"/>
      <c r="AG87" s="109"/>
      <c r="AH87" s="109"/>
      <c r="AI87" s="109"/>
      <c r="AJ87" s="109"/>
      <c r="AK87" s="109"/>
      <c r="AL87" s="109"/>
      <c r="AM87" s="109"/>
      <c r="AN87" s="109"/>
    </row>
    <row r="88" spans="1:40" ht="20.25" customHeight="1">
      <c r="A88" s="253"/>
      <c r="B88" s="254"/>
      <c r="C88" s="285"/>
      <c r="D88" s="286"/>
      <c r="E88" s="199"/>
      <c r="F88" s="199"/>
      <c r="G88" s="199"/>
      <c r="H88" s="199"/>
      <c r="I88" s="199"/>
      <c r="J88" s="199"/>
      <c r="K88" s="199">
        <v>1</v>
      </c>
      <c r="L88" s="199"/>
      <c r="M88" s="199"/>
      <c r="N88" s="199"/>
      <c r="O88" s="199"/>
      <c r="P88" s="199"/>
      <c r="Q88" s="367"/>
      <c r="R88" s="374"/>
      <c r="S88" s="235">
        <f t="shared" si="1"/>
        <v>81</v>
      </c>
      <c r="T88" s="235">
        <f>S70</f>
        <v>63</v>
      </c>
      <c r="U88" s="235" t="s">
        <v>21</v>
      </c>
      <c r="V88" s="234" t="s">
        <v>33</v>
      </c>
      <c r="W88" s="237" t="s">
        <v>118</v>
      </c>
      <c r="X88" s="199"/>
      <c r="Y88" s="199"/>
      <c r="Z88" s="346" t="s">
        <v>689</v>
      </c>
      <c r="AA88" s="109"/>
      <c r="AB88" s="109"/>
      <c r="AC88" s="109"/>
      <c r="AD88" s="109"/>
      <c r="AE88" s="109"/>
      <c r="AF88" s="109"/>
      <c r="AG88" s="109"/>
      <c r="AH88" s="109"/>
      <c r="AI88" s="109"/>
      <c r="AJ88" s="109"/>
      <c r="AK88" s="109"/>
      <c r="AL88" s="109"/>
      <c r="AM88" s="109"/>
      <c r="AN88" s="109"/>
    </row>
    <row r="89" spans="1:40" ht="20.25" customHeight="1">
      <c r="A89" s="253"/>
      <c r="B89" s="254"/>
      <c r="C89" s="268">
        <v>5</v>
      </c>
      <c r="D89" s="428" t="s">
        <v>143</v>
      </c>
      <c r="E89" s="202"/>
      <c r="F89" s="202"/>
      <c r="G89" s="202"/>
      <c r="H89" s="202"/>
      <c r="I89" s="202"/>
      <c r="J89" s="202">
        <v>1</v>
      </c>
      <c r="K89" s="202"/>
      <c r="L89" s="202"/>
      <c r="M89" s="202"/>
      <c r="N89" s="202"/>
      <c r="O89" s="202"/>
      <c r="P89" s="202"/>
      <c r="Q89" s="353" t="s">
        <v>144</v>
      </c>
      <c r="R89" s="354" t="s">
        <v>145</v>
      </c>
      <c r="S89" s="250">
        <f t="shared" si="1"/>
        <v>82</v>
      </c>
      <c r="T89" s="287"/>
      <c r="U89" s="250" t="s">
        <v>24</v>
      </c>
      <c r="V89" s="249" t="s">
        <v>22</v>
      </c>
      <c r="W89" s="252" t="s">
        <v>146</v>
      </c>
      <c r="X89" s="202"/>
      <c r="Y89" s="202"/>
      <c r="Z89" s="351" t="s">
        <v>664</v>
      </c>
      <c r="AA89" s="109"/>
      <c r="AB89" s="109"/>
      <c r="AC89" s="109"/>
      <c r="AD89" s="109"/>
      <c r="AE89" s="109"/>
      <c r="AF89" s="109"/>
      <c r="AG89" s="109"/>
      <c r="AH89" s="109"/>
      <c r="AI89" s="109"/>
      <c r="AJ89" s="109"/>
      <c r="AK89" s="109"/>
      <c r="AL89" s="109"/>
      <c r="AM89" s="109"/>
      <c r="AN89" s="109"/>
    </row>
    <row r="90" spans="1:40" ht="20.25" customHeight="1">
      <c r="A90" s="253"/>
      <c r="B90" s="254"/>
      <c r="C90" s="255"/>
      <c r="D90" s="429"/>
      <c r="E90" s="203"/>
      <c r="F90" s="203"/>
      <c r="G90" s="203"/>
      <c r="H90" s="203"/>
      <c r="I90" s="203"/>
      <c r="J90" s="203"/>
      <c r="K90" s="203"/>
      <c r="L90" s="203"/>
      <c r="M90" s="203"/>
      <c r="N90" s="203">
        <v>1</v>
      </c>
      <c r="O90" s="203"/>
      <c r="P90" s="203"/>
      <c r="Q90" s="355"/>
      <c r="R90" s="352"/>
      <c r="S90" s="263">
        <f t="shared" si="1"/>
        <v>83</v>
      </c>
      <c r="T90" s="288"/>
      <c r="U90" s="263" t="s">
        <v>147</v>
      </c>
      <c r="V90" s="262" t="s">
        <v>148</v>
      </c>
      <c r="W90" s="264" t="s">
        <v>149</v>
      </c>
      <c r="X90" s="203"/>
      <c r="Y90" s="203"/>
      <c r="Z90" s="359" t="s">
        <v>664</v>
      </c>
      <c r="AA90" s="109"/>
      <c r="AB90" s="109"/>
      <c r="AC90" s="109"/>
      <c r="AD90" s="109"/>
      <c r="AE90" s="109"/>
      <c r="AF90" s="109"/>
      <c r="AG90" s="109"/>
      <c r="AH90" s="109"/>
      <c r="AI90" s="109"/>
      <c r="AJ90" s="109"/>
      <c r="AK90" s="109"/>
      <c r="AL90" s="109"/>
      <c r="AM90" s="109"/>
      <c r="AN90" s="109"/>
    </row>
    <row r="91" spans="1:40" ht="20.25" customHeight="1">
      <c r="A91" s="253"/>
      <c r="B91" s="254"/>
      <c r="C91" s="285"/>
      <c r="D91" s="430"/>
      <c r="E91" s="199"/>
      <c r="F91" s="199"/>
      <c r="G91" s="199"/>
      <c r="H91" s="199"/>
      <c r="I91" s="199"/>
      <c r="J91" s="199"/>
      <c r="K91" s="199"/>
      <c r="L91" s="199"/>
      <c r="M91" s="199"/>
      <c r="N91" s="199"/>
      <c r="O91" s="199"/>
      <c r="P91" s="199"/>
      <c r="Q91" s="375"/>
      <c r="R91" s="362"/>
      <c r="S91" s="235">
        <f t="shared" si="1"/>
        <v>84</v>
      </c>
      <c r="T91" s="289"/>
      <c r="U91" s="235" t="s">
        <v>24</v>
      </c>
      <c r="V91" s="234" t="s">
        <v>22</v>
      </c>
      <c r="W91" s="237" t="s">
        <v>150</v>
      </c>
      <c r="X91" s="199"/>
      <c r="Y91" s="199"/>
      <c r="Z91" s="346" t="s">
        <v>664</v>
      </c>
      <c r="AA91" s="109"/>
      <c r="AB91" s="109"/>
      <c r="AC91" s="109"/>
      <c r="AD91" s="109"/>
      <c r="AE91" s="109"/>
      <c r="AF91" s="109"/>
      <c r="AG91" s="109"/>
      <c r="AH91" s="109"/>
      <c r="AI91" s="109"/>
      <c r="AJ91" s="109"/>
      <c r="AK91" s="109"/>
      <c r="AL91" s="109"/>
      <c r="AM91" s="109"/>
      <c r="AN91" s="109"/>
    </row>
    <row r="92" spans="1:40" ht="24">
      <c r="A92" s="253"/>
      <c r="B92" s="254"/>
      <c r="C92" s="268">
        <v>6</v>
      </c>
      <c r="D92" s="257" t="s">
        <v>151</v>
      </c>
      <c r="E92" s="202"/>
      <c r="F92" s="202"/>
      <c r="G92" s="202"/>
      <c r="H92" s="202"/>
      <c r="I92" s="202"/>
      <c r="J92" s="202"/>
      <c r="K92" s="202"/>
      <c r="L92" s="202"/>
      <c r="M92" s="202"/>
      <c r="N92" s="202"/>
      <c r="O92" s="202"/>
      <c r="P92" s="202"/>
      <c r="Q92" s="353" t="s">
        <v>152</v>
      </c>
      <c r="R92" s="354" t="s">
        <v>153</v>
      </c>
      <c r="S92" s="250">
        <f t="shared" si="1"/>
        <v>85</v>
      </c>
      <c r="T92" s="251">
        <v>16</v>
      </c>
      <c r="U92" s="250" t="s">
        <v>24</v>
      </c>
      <c r="V92" s="250" t="s">
        <v>22</v>
      </c>
      <c r="W92" s="252" t="s">
        <v>51</v>
      </c>
      <c r="X92" s="202"/>
      <c r="Y92" s="202"/>
      <c r="Z92" s="351" t="s">
        <v>664</v>
      </c>
      <c r="AA92" s="109"/>
      <c r="AB92" s="109"/>
      <c r="AC92" s="109"/>
      <c r="AD92" s="109"/>
      <c r="AE92" s="109"/>
      <c r="AF92" s="109"/>
      <c r="AG92" s="109"/>
      <c r="AH92" s="109"/>
      <c r="AI92" s="109"/>
      <c r="AJ92" s="109"/>
      <c r="AK92" s="109"/>
      <c r="AL92" s="109"/>
      <c r="AM92" s="109"/>
      <c r="AN92" s="109"/>
    </row>
    <row r="93" spans="1:40" ht="36">
      <c r="A93" s="253"/>
      <c r="B93" s="254"/>
      <c r="C93" s="255"/>
      <c r="D93" s="256"/>
      <c r="E93" s="199"/>
      <c r="F93" s="199"/>
      <c r="G93" s="199"/>
      <c r="H93" s="199"/>
      <c r="I93" s="199"/>
      <c r="J93" s="199">
        <v>1</v>
      </c>
      <c r="K93" s="199"/>
      <c r="L93" s="199"/>
      <c r="M93" s="199"/>
      <c r="N93" s="199"/>
      <c r="O93" s="199"/>
      <c r="P93" s="199"/>
      <c r="Q93" s="355"/>
      <c r="R93" s="352"/>
      <c r="S93" s="235">
        <f t="shared" si="1"/>
        <v>86</v>
      </c>
      <c r="T93" s="235">
        <v>17</v>
      </c>
      <c r="U93" s="235" t="s">
        <v>21</v>
      </c>
      <c r="V93" s="234" t="s">
        <v>33</v>
      </c>
      <c r="W93" s="237" t="s">
        <v>52</v>
      </c>
      <c r="X93" s="199"/>
      <c r="Y93" s="199"/>
      <c r="Z93" s="346" t="s">
        <v>665</v>
      </c>
      <c r="AA93" s="109"/>
      <c r="AB93" s="109"/>
      <c r="AC93" s="109"/>
      <c r="AD93" s="109"/>
      <c r="AE93" s="109"/>
      <c r="AF93" s="109"/>
      <c r="AG93" s="109"/>
      <c r="AH93" s="109"/>
      <c r="AI93" s="109"/>
      <c r="AJ93" s="109"/>
      <c r="AK93" s="109"/>
      <c r="AL93" s="109"/>
      <c r="AM93" s="109"/>
      <c r="AN93" s="109"/>
    </row>
    <row r="94" spans="1:40" ht="48">
      <c r="A94" s="218" t="s">
        <v>154</v>
      </c>
      <c r="B94" s="219"/>
      <c r="C94" s="220">
        <v>1</v>
      </c>
      <c r="D94" s="222" t="s">
        <v>155</v>
      </c>
      <c r="E94" s="202"/>
      <c r="F94" s="202"/>
      <c r="G94" s="202"/>
      <c r="H94" s="202"/>
      <c r="I94" s="202"/>
      <c r="J94" s="202"/>
      <c r="K94" s="202"/>
      <c r="L94" s="202"/>
      <c r="M94" s="202"/>
      <c r="N94" s="202"/>
      <c r="O94" s="202"/>
      <c r="P94" s="202"/>
      <c r="Q94" s="340" t="s">
        <v>19</v>
      </c>
      <c r="R94" s="341" t="s">
        <v>156</v>
      </c>
      <c r="S94" s="250">
        <f t="shared" si="1"/>
        <v>87</v>
      </c>
      <c r="T94" s="250"/>
      <c r="U94" s="250" t="s">
        <v>31</v>
      </c>
      <c r="V94" s="249"/>
      <c r="W94" s="252" t="s">
        <v>157</v>
      </c>
      <c r="X94" s="202"/>
      <c r="Y94" s="202"/>
      <c r="Z94" s="351" t="s">
        <v>664</v>
      </c>
      <c r="AA94" s="109"/>
      <c r="AB94" s="109"/>
      <c r="AC94" s="109"/>
      <c r="AD94" s="109"/>
      <c r="AE94" s="109"/>
      <c r="AF94" s="109"/>
      <c r="AG94" s="109"/>
      <c r="AH94" s="109"/>
      <c r="AI94" s="109"/>
      <c r="AJ94" s="109"/>
      <c r="AK94" s="109"/>
      <c r="AL94" s="109"/>
      <c r="AM94" s="109"/>
      <c r="AN94" s="109"/>
    </row>
    <row r="95" spans="1:40" ht="36">
      <c r="A95" s="226"/>
      <c r="B95" s="227"/>
      <c r="C95" s="220">
        <v>2</v>
      </c>
      <c r="D95" s="222" t="s">
        <v>158</v>
      </c>
      <c r="E95" s="202"/>
      <c r="F95" s="202"/>
      <c r="G95" s="202"/>
      <c r="H95" s="202"/>
      <c r="I95" s="202"/>
      <c r="J95" s="202"/>
      <c r="K95" s="202"/>
      <c r="L95" s="202"/>
      <c r="M95" s="202"/>
      <c r="N95" s="202"/>
      <c r="O95" s="202"/>
      <c r="P95" s="202"/>
      <c r="Q95" s="340" t="s">
        <v>28</v>
      </c>
      <c r="R95" s="341" t="s">
        <v>159</v>
      </c>
      <c r="S95" s="250">
        <f t="shared" si="1"/>
        <v>88</v>
      </c>
      <c r="T95" s="250"/>
      <c r="U95" s="250" t="s">
        <v>21</v>
      </c>
      <c r="V95" s="249" t="s">
        <v>22</v>
      </c>
      <c r="W95" s="252" t="s">
        <v>160</v>
      </c>
      <c r="X95" s="202" t="s">
        <v>660</v>
      </c>
      <c r="Y95" s="202"/>
      <c r="Z95" s="351" t="s">
        <v>669</v>
      </c>
      <c r="AA95" s="109"/>
      <c r="AB95" s="109"/>
      <c r="AC95" s="109"/>
      <c r="AD95" s="109"/>
      <c r="AE95" s="109"/>
      <c r="AF95" s="109"/>
      <c r="AG95" s="109"/>
      <c r="AH95" s="109"/>
      <c r="AI95" s="109"/>
      <c r="AJ95" s="109"/>
      <c r="AK95" s="109"/>
      <c r="AL95" s="109"/>
      <c r="AM95" s="109"/>
      <c r="AN95" s="109"/>
    </row>
    <row r="96" spans="1:40" ht="24" customHeight="1">
      <c r="A96" s="226"/>
      <c r="B96" s="227"/>
      <c r="C96" s="220">
        <v>3</v>
      </c>
      <c r="D96" s="417" t="s">
        <v>161</v>
      </c>
      <c r="E96" s="202"/>
      <c r="F96" s="202"/>
      <c r="G96" s="202"/>
      <c r="H96" s="202"/>
      <c r="I96" s="202"/>
      <c r="J96" s="202"/>
      <c r="K96" s="202"/>
      <c r="L96" s="202"/>
      <c r="M96" s="202"/>
      <c r="N96" s="202"/>
      <c r="O96" s="202"/>
      <c r="P96" s="202"/>
      <c r="Q96" s="340" t="s">
        <v>37</v>
      </c>
      <c r="R96" s="341" t="s">
        <v>162</v>
      </c>
      <c r="S96" s="250">
        <f t="shared" si="1"/>
        <v>89</v>
      </c>
      <c r="T96" s="250"/>
      <c r="U96" s="250" t="s">
        <v>21</v>
      </c>
      <c r="V96" s="249" t="s">
        <v>22</v>
      </c>
      <c r="W96" s="252" t="s">
        <v>163</v>
      </c>
      <c r="X96" s="202" t="s">
        <v>660</v>
      </c>
      <c r="Y96" s="202"/>
      <c r="Z96" s="351" t="s">
        <v>670</v>
      </c>
      <c r="AA96" s="109"/>
      <c r="AB96" s="109"/>
      <c r="AC96" s="109"/>
      <c r="AD96" s="109"/>
      <c r="AE96" s="109"/>
      <c r="AF96" s="109"/>
      <c r="AG96" s="109"/>
      <c r="AH96" s="109"/>
      <c r="AI96" s="109"/>
      <c r="AJ96" s="109"/>
      <c r="AK96" s="109"/>
      <c r="AL96" s="109"/>
      <c r="AM96" s="109"/>
      <c r="AN96" s="109"/>
    </row>
    <row r="97" spans="1:40" ht="19.5" customHeight="1">
      <c r="A97" s="226"/>
      <c r="B97" s="227"/>
      <c r="C97" s="228"/>
      <c r="D97" s="418"/>
      <c r="E97" s="198"/>
      <c r="F97" s="198"/>
      <c r="G97" s="198"/>
      <c r="H97" s="198"/>
      <c r="I97" s="198"/>
      <c r="J97" s="198"/>
      <c r="K97" s="198"/>
      <c r="L97" s="198"/>
      <c r="M97" s="198"/>
      <c r="N97" s="198"/>
      <c r="O97" s="198"/>
      <c r="P97" s="198"/>
      <c r="Q97" s="343"/>
      <c r="R97" s="344"/>
      <c r="S97" s="231">
        <f t="shared" si="1"/>
        <v>90</v>
      </c>
      <c r="T97" s="231"/>
      <c r="U97" s="231" t="s">
        <v>21</v>
      </c>
      <c r="V97" s="229" t="s">
        <v>22</v>
      </c>
      <c r="W97" s="233" t="s">
        <v>164</v>
      </c>
      <c r="X97" s="198" t="s">
        <v>660</v>
      </c>
      <c r="Y97" s="198"/>
      <c r="Z97" s="345" t="s">
        <v>670</v>
      </c>
      <c r="AA97" s="109"/>
      <c r="AB97" s="109"/>
      <c r="AC97" s="109"/>
      <c r="AD97" s="109"/>
      <c r="AE97" s="109"/>
      <c r="AF97" s="109"/>
      <c r="AG97" s="109"/>
      <c r="AH97" s="109"/>
      <c r="AI97" s="109"/>
      <c r="AJ97" s="109"/>
      <c r="AK97" s="109"/>
      <c r="AL97" s="109"/>
      <c r="AM97" s="109"/>
      <c r="AN97" s="109"/>
    </row>
    <row r="98" spans="1:40" ht="19.5" customHeight="1">
      <c r="A98" s="265"/>
      <c r="B98" s="266"/>
      <c r="C98" s="259"/>
      <c r="D98" s="419"/>
      <c r="E98" s="180"/>
      <c r="F98" s="180"/>
      <c r="G98" s="180"/>
      <c r="H98" s="180"/>
      <c r="I98" s="180"/>
      <c r="J98" s="180"/>
      <c r="K98" s="180"/>
      <c r="L98" s="180"/>
      <c r="M98" s="180"/>
      <c r="N98" s="180"/>
      <c r="O98" s="180"/>
      <c r="P98" s="180"/>
      <c r="Q98" s="376" t="s">
        <v>42</v>
      </c>
      <c r="R98" s="377" t="s">
        <v>165</v>
      </c>
      <c r="S98" s="272">
        <f t="shared" si="1"/>
        <v>91</v>
      </c>
      <c r="T98" s="272"/>
      <c r="U98" s="272" t="s">
        <v>21</v>
      </c>
      <c r="V98" s="271" t="s">
        <v>22</v>
      </c>
      <c r="W98" s="273" t="s">
        <v>166</v>
      </c>
      <c r="X98" s="180" t="s">
        <v>660</v>
      </c>
      <c r="Y98" s="180"/>
      <c r="Z98" s="175" t="s">
        <v>670</v>
      </c>
      <c r="AA98" s="109"/>
      <c r="AB98" s="109"/>
      <c r="AC98" s="109"/>
      <c r="AD98" s="109"/>
      <c r="AE98" s="109"/>
      <c r="AF98" s="109"/>
      <c r="AG98" s="109"/>
      <c r="AH98" s="109"/>
      <c r="AI98" s="109"/>
      <c r="AJ98" s="109"/>
      <c r="AK98" s="109"/>
      <c r="AL98" s="109"/>
      <c r="AM98" s="109"/>
      <c r="AN98" s="109"/>
    </row>
    <row r="99" spans="1:40" ht="48">
      <c r="A99" s="226" t="s">
        <v>167</v>
      </c>
      <c r="B99" s="227"/>
      <c r="C99" s="220">
        <v>1</v>
      </c>
      <c r="D99" s="222" t="s">
        <v>168</v>
      </c>
      <c r="E99" s="202"/>
      <c r="F99" s="202"/>
      <c r="G99" s="202"/>
      <c r="H99" s="202"/>
      <c r="I99" s="202"/>
      <c r="J99" s="202"/>
      <c r="K99" s="202"/>
      <c r="L99" s="202"/>
      <c r="M99" s="202"/>
      <c r="N99" s="202"/>
      <c r="O99" s="202"/>
      <c r="P99" s="202"/>
      <c r="Q99" s="340" t="s">
        <v>19</v>
      </c>
      <c r="R99" s="341" t="s">
        <v>169</v>
      </c>
      <c r="S99" s="250">
        <f t="shared" si="1"/>
        <v>92</v>
      </c>
      <c r="T99" s="250"/>
      <c r="U99" s="250" t="s">
        <v>31</v>
      </c>
      <c r="V99" s="249"/>
      <c r="W99" s="252" t="s">
        <v>170</v>
      </c>
      <c r="X99" s="202"/>
      <c r="Y99" s="202"/>
      <c r="Z99" s="351" t="s">
        <v>665</v>
      </c>
      <c r="AA99" s="109"/>
      <c r="AB99" s="109"/>
      <c r="AC99" s="109"/>
      <c r="AD99" s="109"/>
      <c r="AE99" s="109"/>
      <c r="AF99" s="109"/>
      <c r="AG99" s="109"/>
      <c r="AH99" s="109"/>
      <c r="AI99" s="109"/>
      <c r="AJ99" s="109"/>
      <c r="AK99" s="109"/>
      <c r="AL99" s="109"/>
      <c r="AM99" s="109"/>
      <c r="AN99" s="109"/>
    </row>
    <row r="100" spans="1:40" ht="19.5" customHeight="1">
      <c r="A100" s="226"/>
      <c r="B100" s="227"/>
      <c r="C100" s="228"/>
      <c r="D100" s="230"/>
      <c r="E100" s="199"/>
      <c r="F100" s="199"/>
      <c r="G100" s="199"/>
      <c r="H100" s="199"/>
      <c r="I100" s="199"/>
      <c r="J100" s="199"/>
      <c r="K100" s="199"/>
      <c r="L100" s="199"/>
      <c r="M100" s="199"/>
      <c r="N100" s="199"/>
      <c r="O100" s="199">
        <v>1</v>
      </c>
      <c r="P100" s="199"/>
      <c r="Q100" s="358"/>
      <c r="R100" s="357"/>
      <c r="S100" s="235">
        <f t="shared" si="1"/>
        <v>93</v>
      </c>
      <c r="T100" s="235"/>
      <c r="U100" s="235" t="s">
        <v>31</v>
      </c>
      <c r="V100" s="234"/>
      <c r="W100" s="237" t="s">
        <v>171</v>
      </c>
      <c r="X100" s="199"/>
      <c r="Y100" s="199"/>
      <c r="Z100" s="346" t="s">
        <v>664</v>
      </c>
      <c r="AA100" s="109"/>
      <c r="AB100" s="109"/>
      <c r="AC100" s="109"/>
      <c r="AD100" s="109"/>
      <c r="AE100" s="109"/>
      <c r="AF100" s="109"/>
      <c r="AG100" s="109"/>
      <c r="AH100" s="109"/>
      <c r="AI100" s="109"/>
      <c r="AJ100" s="109"/>
      <c r="AK100" s="109"/>
      <c r="AL100" s="109"/>
      <c r="AM100" s="109"/>
      <c r="AN100" s="109"/>
    </row>
    <row r="101" spans="1:40" ht="36">
      <c r="A101" s="226"/>
      <c r="B101" s="227"/>
      <c r="C101" s="220">
        <v>2</v>
      </c>
      <c r="D101" s="417" t="s">
        <v>172</v>
      </c>
      <c r="E101" s="202"/>
      <c r="F101" s="202"/>
      <c r="G101" s="202"/>
      <c r="H101" s="202"/>
      <c r="I101" s="202"/>
      <c r="J101" s="202"/>
      <c r="K101" s="202"/>
      <c r="L101" s="202"/>
      <c r="M101" s="202"/>
      <c r="N101" s="202"/>
      <c r="O101" s="202"/>
      <c r="P101" s="202"/>
      <c r="Q101" s="340" t="s">
        <v>28</v>
      </c>
      <c r="R101" s="341" t="s">
        <v>173</v>
      </c>
      <c r="S101" s="250">
        <f t="shared" si="1"/>
        <v>94</v>
      </c>
      <c r="T101" s="250"/>
      <c r="U101" s="250" t="s">
        <v>21</v>
      </c>
      <c r="V101" s="249" t="s">
        <v>22</v>
      </c>
      <c r="W101" s="252" t="s">
        <v>174</v>
      </c>
      <c r="X101" s="202"/>
      <c r="Y101" s="202"/>
      <c r="Z101" s="351" t="s">
        <v>691</v>
      </c>
      <c r="AA101" s="109"/>
      <c r="AB101" s="109"/>
      <c r="AC101" s="109"/>
      <c r="AD101" s="109"/>
      <c r="AE101" s="109"/>
      <c r="AF101" s="109"/>
      <c r="AG101" s="109"/>
      <c r="AH101" s="109"/>
      <c r="AI101" s="109"/>
      <c r="AJ101" s="109"/>
      <c r="AK101" s="109"/>
      <c r="AL101" s="109"/>
      <c r="AM101" s="109"/>
      <c r="AN101" s="109"/>
    </row>
    <row r="102" spans="1:40" ht="19.5" customHeight="1">
      <c r="A102" s="226"/>
      <c r="B102" s="227"/>
      <c r="C102" s="228"/>
      <c r="D102" s="418"/>
      <c r="E102" s="200"/>
      <c r="F102" s="200"/>
      <c r="G102" s="200"/>
      <c r="H102" s="200"/>
      <c r="I102" s="200"/>
      <c r="J102" s="200"/>
      <c r="K102" s="200"/>
      <c r="L102" s="200"/>
      <c r="M102" s="200"/>
      <c r="N102" s="200"/>
      <c r="O102" s="200"/>
      <c r="P102" s="200"/>
      <c r="Q102" s="343"/>
      <c r="R102" s="344"/>
      <c r="S102" s="239">
        <f t="shared" si="1"/>
        <v>95</v>
      </c>
      <c r="T102" s="239"/>
      <c r="U102" s="239" t="s">
        <v>31</v>
      </c>
      <c r="V102" s="238"/>
      <c r="W102" s="240" t="s">
        <v>175</v>
      </c>
      <c r="X102" s="200"/>
      <c r="Y102" s="200"/>
      <c r="Z102" s="351" t="s">
        <v>691</v>
      </c>
      <c r="AA102" s="109"/>
      <c r="AB102" s="109"/>
      <c r="AC102" s="109"/>
      <c r="AD102" s="109"/>
      <c r="AE102" s="109"/>
      <c r="AF102" s="109"/>
      <c r="AG102" s="109"/>
      <c r="AH102" s="109"/>
      <c r="AI102" s="109"/>
      <c r="AJ102" s="109"/>
      <c r="AK102" s="109"/>
      <c r="AL102" s="109"/>
      <c r="AM102" s="109"/>
      <c r="AN102" s="109"/>
    </row>
    <row r="103" spans="1:40" ht="19.5" customHeight="1">
      <c r="A103" s="226"/>
      <c r="B103" s="227"/>
      <c r="C103" s="228"/>
      <c r="D103" s="418"/>
      <c r="E103" s="200"/>
      <c r="F103" s="200"/>
      <c r="G103" s="200"/>
      <c r="H103" s="200"/>
      <c r="I103" s="200"/>
      <c r="J103" s="200"/>
      <c r="K103" s="200"/>
      <c r="L103" s="200"/>
      <c r="M103" s="200"/>
      <c r="N103" s="200"/>
      <c r="O103" s="200"/>
      <c r="P103" s="200"/>
      <c r="Q103" s="343"/>
      <c r="R103" s="344"/>
      <c r="S103" s="239">
        <f t="shared" si="1"/>
        <v>96</v>
      </c>
      <c r="T103" s="239"/>
      <c r="U103" s="239" t="s">
        <v>21</v>
      </c>
      <c r="V103" s="238" t="s">
        <v>22</v>
      </c>
      <c r="W103" s="240" t="s">
        <v>176</v>
      </c>
      <c r="X103" s="200"/>
      <c r="Y103" s="200"/>
      <c r="Z103" s="351" t="s">
        <v>691</v>
      </c>
      <c r="AA103" s="109"/>
      <c r="AB103" s="109"/>
      <c r="AC103" s="109"/>
      <c r="AD103" s="109"/>
      <c r="AE103" s="109"/>
      <c r="AF103" s="109"/>
      <c r="AG103" s="109"/>
      <c r="AH103" s="109"/>
      <c r="AI103" s="109"/>
      <c r="AJ103" s="109"/>
      <c r="AK103" s="109"/>
      <c r="AL103" s="109"/>
      <c r="AM103" s="109"/>
      <c r="AN103" s="109"/>
    </row>
    <row r="104" spans="1:40" ht="20.25" customHeight="1">
      <c r="A104" s="226"/>
      <c r="B104" s="227"/>
      <c r="C104" s="259"/>
      <c r="D104" s="258"/>
      <c r="E104" s="199"/>
      <c r="F104" s="199"/>
      <c r="G104" s="199"/>
      <c r="H104" s="199"/>
      <c r="I104" s="199"/>
      <c r="J104" s="199"/>
      <c r="K104" s="199"/>
      <c r="L104" s="199"/>
      <c r="M104" s="199"/>
      <c r="N104" s="199"/>
      <c r="O104" s="199"/>
      <c r="P104" s="199"/>
      <c r="Q104" s="358"/>
      <c r="R104" s="357"/>
      <c r="S104" s="235">
        <f t="shared" si="1"/>
        <v>97</v>
      </c>
      <c r="T104" s="235"/>
      <c r="U104" s="235" t="s">
        <v>21</v>
      </c>
      <c r="V104" s="234" t="s">
        <v>22</v>
      </c>
      <c r="W104" s="237" t="s">
        <v>177</v>
      </c>
      <c r="X104" s="199"/>
      <c r="Y104" s="199"/>
      <c r="Z104" s="351" t="s">
        <v>691</v>
      </c>
      <c r="AA104" s="109"/>
      <c r="AB104" s="109"/>
      <c r="AC104" s="109"/>
      <c r="AD104" s="109"/>
      <c r="AE104" s="109"/>
      <c r="AF104" s="109"/>
      <c r="AG104" s="109"/>
      <c r="AH104" s="109"/>
      <c r="AI104" s="109"/>
      <c r="AJ104" s="109"/>
      <c r="AK104" s="109"/>
      <c r="AL104" s="109"/>
      <c r="AM104" s="109"/>
      <c r="AN104" s="109"/>
    </row>
    <row r="105" spans="1:40" ht="20.25" customHeight="1">
      <c r="A105" s="226"/>
      <c r="B105" s="227"/>
      <c r="C105" s="220">
        <v>3</v>
      </c>
      <c r="D105" s="417" t="s">
        <v>178</v>
      </c>
      <c r="E105" s="202"/>
      <c r="F105" s="202"/>
      <c r="G105" s="202"/>
      <c r="H105" s="202"/>
      <c r="I105" s="202"/>
      <c r="J105" s="202"/>
      <c r="K105" s="202"/>
      <c r="L105" s="202"/>
      <c r="M105" s="202"/>
      <c r="N105" s="202"/>
      <c r="O105" s="202"/>
      <c r="P105" s="202"/>
      <c r="Q105" s="340" t="s">
        <v>37</v>
      </c>
      <c r="R105" s="341" t="s">
        <v>179</v>
      </c>
      <c r="S105" s="250">
        <f t="shared" si="1"/>
        <v>98</v>
      </c>
      <c r="T105" s="251"/>
      <c r="U105" s="250" t="s">
        <v>31</v>
      </c>
      <c r="V105" s="249"/>
      <c r="W105" s="252" t="s">
        <v>180</v>
      </c>
      <c r="X105" s="202"/>
      <c r="Y105" s="202"/>
      <c r="Z105" s="351" t="s">
        <v>661</v>
      </c>
      <c r="AA105" s="109"/>
      <c r="AB105" s="109"/>
      <c r="AC105" s="109"/>
      <c r="AD105" s="109"/>
      <c r="AE105" s="109"/>
      <c r="AF105" s="109"/>
      <c r="AG105" s="109"/>
      <c r="AH105" s="109"/>
      <c r="AI105" s="109"/>
      <c r="AJ105" s="109"/>
      <c r="AK105" s="109"/>
      <c r="AL105" s="109"/>
      <c r="AM105" s="109"/>
      <c r="AN105" s="109"/>
    </row>
    <row r="106" spans="1:40" ht="20.25" customHeight="1">
      <c r="A106" s="226"/>
      <c r="B106" s="227"/>
      <c r="C106" s="228"/>
      <c r="D106" s="418"/>
      <c r="E106" s="200"/>
      <c r="F106" s="200"/>
      <c r="G106" s="200"/>
      <c r="H106" s="200"/>
      <c r="I106" s="200"/>
      <c r="J106" s="200"/>
      <c r="K106" s="200"/>
      <c r="L106" s="200"/>
      <c r="M106" s="200"/>
      <c r="N106" s="200"/>
      <c r="O106" s="200"/>
      <c r="P106" s="200"/>
      <c r="Q106" s="343"/>
      <c r="R106" s="344"/>
      <c r="S106" s="239">
        <f t="shared" si="1"/>
        <v>99</v>
      </c>
      <c r="T106" s="241"/>
      <c r="U106" s="239" t="s">
        <v>21</v>
      </c>
      <c r="V106" s="238" t="s">
        <v>22</v>
      </c>
      <c r="W106" s="240" t="s">
        <v>181</v>
      </c>
      <c r="X106" s="200"/>
      <c r="Y106" s="200"/>
      <c r="Z106" s="349" t="s">
        <v>665</v>
      </c>
      <c r="AA106" s="109"/>
      <c r="AB106" s="109"/>
      <c r="AC106" s="109"/>
      <c r="AD106" s="109"/>
      <c r="AE106" s="109"/>
      <c r="AF106" s="109"/>
      <c r="AG106" s="109"/>
      <c r="AH106" s="109"/>
      <c r="AI106" s="109"/>
      <c r="AJ106" s="109"/>
      <c r="AK106" s="109"/>
      <c r="AL106" s="109"/>
      <c r="AM106" s="109"/>
      <c r="AN106" s="109"/>
    </row>
    <row r="107" spans="1:40" ht="24">
      <c r="A107" s="226"/>
      <c r="B107" s="227"/>
      <c r="C107" s="228"/>
      <c r="D107" s="418"/>
      <c r="E107" s="200"/>
      <c r="F107" s="200"/>
      <c r="G107" s="200"/>
      <c r="H107" s="200"/>
      <c r="I107" s="200"/>
      <c r="J107" s="200"/>
      <c r="K107" s="200"/>
      <c r="L107" s="200"/>
      <c r="M107" s="200"/>
      <c r="N107" s="200"/>
      <c r="O107" s="200"/>
      <c r="P107" s="200"/>
      <c r="Q107" s="343"/>
      <c r="R107" s="344"/>
      <c r="S107" s="239">
        <f t="shared" si="1"/>
        <v>100</v>
      </c>
      <c r="T107" s="239"/>
      <c r="U107" s="239" t="s">
        <v>21</v>
      </c>
      <c r="V107" s="238" t="s">
        <v>22</v>
      </c>
      <c r="W107" s="240" t="s">
        <v>182</v>
      </c>
      <c r="X107" s="200"/>
      <c r="Y107" s="200"/>
      <c r="Z107" s="349" t="s">
        <v>665</v>
      </c>
      <c r="AA107" s="109"/>
      <c r="AB107" s="109"/>
      <c r="AC107" s="109"/>
      <c r="AD107" s="109"/>
      <c r="AE107" s="109"/>
      <c r="AF107" s="109"/>
      <c r="AG107" s="109"/>
      <c r="AH107" s="109"/>
      <c r="AI107" s="109"/>
      <c r="AJ107" s="109"/>
      <c r="AK107" s="109"/>
      <c r="AL107" s="109"/>
      <c r="AM107" s="109"/>
      <c r="AN107" s="109"/>
    </row>
    <row r="108" spans="1:40" ht="36">
      <c r="A108" s="226"/>
      <c r="B108" s="227"/>
      <c r="C108" s="228"/>
      <c r="D108" s="230"/>
      <c r="E108" s="200"/>
      <c r="F108" s="200"/>
      <c r="G108" s="200"/>
      <c r="H108" s="200"/>
      <c r="I108" s="200"/>
      <c r="J108" s="200"/>
      <c r="K108" s="200"/>
      <c r="L108" s="200"/>
      <c r="M108" s="200"/>
      <c r="N108" s="200"/>
      <c r="O108" s="200"/>
      <c r="P108" s="200"/>
      <c r="Q108" s="343"/>
      <c r="R108" s="344"/>
      <c r="S108" s="239">
        <f t="shared" si="1"/>
        <v>101</v>
      </c>
      <c r="T108" s="239">
        <f>S80</f>
        <v>73</v>
      </c>
      <c r="U108" s="238" t="s">
        <v>24</v>
      </c>
      <c r="V108" s="238" t="s">
        <v>22</v>
      </c>
      <c r="W108" s="240" t="s">
        <v>134</v>
      </c>
      <c r="X108" s="200"/>
      <c r="Y108" s="200"/>
      <c r="Z108" s="349" t="s">
        <v>665</v>
      </c>
      <c r="AA108" s="109"/>
      <c r="AB108" s="109"/>
      <c r="AC108" s="109"/>
      <c r="AD108" s="109"/>
      <c r="AE108" s="109"/>
      <c r="AF108" s="109"/>
      <c r="AG108" s="109"/>
      <c r="AH108" s="109"/>
      <c r="AI108" s="109"/>
      <c r="AJ108" s="109"/>
      <c r="AK108" s="109"/>
      <c r="AL108" s="109"/>
      <c r="AM108" s="109"/>
      <c r="AN108" s="109"/>
    </row>
    <row r="109" spans="1:40" ht="20.25" customHeight="1">
      <c r="A109" s="226"/>
      <c r="B109" s="227"/>
      <c r="C109" s="228"/>
      <c r="D109" s="230"/>
      <c r="E109" s="200"/>
      <c r="F109" s="200"/>
      <c r="G109" s="200"/>
      <c r="H109" s="200"/>
      <c r="I109" s="200"/>
      <c r="J109" s="200"/>
      <c r="K109" s="200"/>
      <c r="L109" s="200"/>
      <c r="M109" s="200"/>
      <c r="N109" s="200"/>
      <c r="O109" s="200"/>
      <c r="P109" s="200"/>
      <c r="Q109" s="343"/>
      <c r="R109" s="344"/>
      <c r="S109" s="239">
        <f t="shared" si="1"/>
        <v>102</v>
      </c>
      <c r="T109" s="239"/>
      <c r="U109" s="239" t="s">
        <v>21</v>
      </c>
      <c r="V109" s="238" t="s">
        <v>22</v>
      </c>
      <c r="W109" s="240" t="s">
        <v>183</v>
      </c>
      <c r="X109" s="200"/>
      <c r="Y109" s="200"/>
      <c r="Z109" s="460"/>
      <c r="AA109" s="109"/>
      <c r="AB109" s="109"/>
      <c r="AC109" s="109"/>
      <c r="AD109" s="109"/>
      <c r="AE109" s="109"/>
      <c r="AF109" s="109"/>
      <c r="AG109" s="109"/>
      <c r="AH109" s="109"/>
      <c r="AI109" s="109"/>
      <c r="AJ109" s="109"/>
      <c r="AK109" s="109"/>
      <c r="AL109" s="109"/>
      <c r="AM109" s="109"/>
      <c r="AN109" s="109"/>
    </row>
    <row r="110" spans="1:40" ht="20.25" customHeight="1">
      <c r="A110" s="226"/>
      <c r="B110" s="227"/>
      <c r="C110" s="228"/>
      <c r="D110" s="230"/>
      <c r="E110" s="200"/>
      <c r="F110" s="200"/>
      <c r="G110" s="200"/>
      <c r="H110" s="200"/>
      <c r="I110" s="200"/>
      <c r="J110" s="200"/>
      <c r="K110" s="200"/>
      <c r="L110" s="200"/>
      <c r="M110" s="200"/>
      <c r="N110" s="200"/>
      <c r="O110" s="200"/>
      <c r="P110" s="200"/>
      <c r="Q110" s="343"/>
      <c r="R110" s="344"/>
      <c r="S110" s="239">
        <f t="shared" si="1"/>
        <v>103</v>
      </c>
      <c r="T110" s="239"/>
      <c r="U110" s="239" t="s">
        <v>21</v>
      </c>
      <c r="V110" s="238" t="s">
        <v>33</v>
      </c>
      <c r="W110" s="240" t="s">
        <v>184</v>
      </c>
      <c r="X110" s="200"/>
      <c r="Y110" s="200"/>
      <c r="Z110" s="349" t="s">
        <v>692</v>
      </c>
      <c r="AA110" s="109"/>
      <c r="AB110" s="109"/>
      <c r="AC110" s="109"/>
      <c r="AD110" s="109"/>
      <c r="AE110" s="109"/>
      <c r="AF110" s="109"/>
      <c r="AG110" s="109"/>
      <c r="AH110" s="109"/>
      <c r="AI110" s="109"/>
      <c r="AJ110" s="109"/>
      <c r="AK110" s="109"/>
      <c r="AL110" s="109"/>
      <c r="AM110" s="109"/>
      <c r="AN110" s="109"/>
    </row>
    <row r="111" spans="1:40" ht="20.25" customHeight="1">
      <c r="A111" s="226"/>
      <c r="B111" s="227"/>
      <c r="C111" s="228"/>
      <c r="D111" s="230"/>
      <c r="E111" s="200"/>
      <c r="F111" s="200"/>
      <c r="G111" s="200"/>
      <c r="H111" s="200"/>
      <c r="I111" s="200"/>
      <c r="J111" s="200"/>
      <c r="K111" s="200"/>
      <c r="L111" s="200"/>
      <c r="M111" s="200"/>
      <c r="N111" s="200"/>
      <c r="O111" s="200"/>
      <c r="P111" s="200"/>
      <c r="Q111" s="343"/>
      <c r="R111" s="344"/>
      <c r="S111" s="239">
        <f t="shared" si="1"/>
        <v>104</v>
      </c>
      <c r="T111" s="239"/>
      <c r="U111" s="239" t="s">
        <v>21</v>
      </c>
      <c r="V111" s="238" t="s">
        <v>22</v>
      </c>
      <c r="W111" s="240" t="s">
        <v>185</v>
      </c>
      <c r="X111" s="200"/>
      <c r="Y111" s="200"/>
      <c r="Z111" s="351" t="s">
        <v>691</v>
      </c>
      <c r="AA111" s="109"/>
      <c r="AB111" s="109"/>
      <c r="AC111" s="109"/>
      <c r="AD111" s="109"/>
      <c r="AE111" s="109"/>
      <c r="AF111" s="109"/>
      <c r="AG111" s="109"/>
      <c r="AH111" s="109"/>
      <c r="AI111" s="109"/>
      <c r="AJ111" s="109"/>
      <c r="AK111" s="109"/>
      <c r="AL111" s="109"/>
      <c r="AM111" s="109"/>
      <c r="AN111" s="109"/>
    </row>
    <row r="112" spans="1:40" ht="20.25" customHeight="1">
      <c r="A112" s="226"/>
      <c r="B112" s="227"/>
      <c r="C112" s="228"/>
      <c r="D112" s="230"/>
      <c r="E112" s="200"/>
      <c r="F112" s="200"/>
      <c r="G112" s="200"/>
      <c r="H112" s="200"/>
      <c r="I112" s="200"/>
      <c r="J112" s="200"/>
      <c r="K112" s="200"/>
      <c r="L112" s="200"/>
      <c r="M112" s="200"/>
      <c r="N112" s="200"/>
      <c r="O112" s="200"/>
      <c r="P112" s="200"/>
      <c r="Q112" s="343"/>
      <c r="R112" s="344"/>
      <c r="S112" s="239">
        <f t="shared" si="1"/>
        <v>105</v>
      </c>
      <c r="T112" s="239"/>
      <c r="U112" s="239" t="s">
        <v>31</v>
      </c>
      <c r="V112" s="238"/>
      <c r="W112" s="240" t="s">
        <v>186</v>
      </c>
      <c r="X112" s="200"/>
      <c r="Y112" s="200"/>
      <c r="Z112" s="351" t="s">
        <v>691</v>
      </c>
      <c r="AA112" s="109"/>
      <c r="AB112" s="109"/>
      <c r="AC112" s="109"/>
      <c r="AD112" s="109"/>
      <c r="AE112" s="109"/>
      <c r="AF112" s="109"/>
      <c r="AG112" s="109"/>
      <c r="AH112" s="109"/>
      <c r="AI112" s="109"/>
      <c r="AJ112" s="109"/>
      <c r="AK112" s="109"/>
      <c r="AL112" s="109"/>
      <c r="AM112" s="109"/>
      <c r="AN112" s="109"/>
    </row>
    <row r="113" spans="1:40" ht="36">
      <c r="A113" s="226"/>
      <c r="B113" s="227"/>
      <c r="C113" s="228"/>
      <c r="D113" s="230"/>
      <c r="E113" s="200"/>
      <c r="F113" s="200"/>
      <c r="G113" s="200"/>
      <c r="H113" s="200"/>
      <c r="I113" s="200"/>
      <c r="J113" s="200"/>
      <c r="K113" s="200"/>
      <c r="L113" s="200"/>
      <c r="M113" s="200"/>
      <c r="N113" s="200"/>
      <c r="O113" s="200"/>
      <c r="P113" s="200"/>
      <c r="Q113" s="343"/>
      <c r="R113" s="344"/>
      <c r="S113" s="239">
        <f t="shared" si="1"/>
        <v>106</v>
      </c>
      <c r="T113" s="239"/>
      <c r="U113" s="239" t="s">
        <v>21</v>
      </c>
      <c r="V113" s="238" t="s">
        <v>22</v>
      </c>
      <c r="W113" s="240" t="s">
        <v>187</v>
      </c>
      <c r="X113" s="200"/>
      <c r="Y113" s="200"/>
      <c r="Z113" s="351" t="s">
        <v>691</v>
      </c>
      <c r="AA113" s="109"/>
      <c r="AB113" s="109"/>
      <c r="AC113" s="109"/>
      <c r="AD113" s="109"/>
      <c r="AE113" s="109"/>
      <c r="AF113" s="109"/>
      <c r="AG113" s="109"/>
      <c r="AH113" s="109"/>
      <c r="AI113" s="109"/>
      <c r="AJ113" s="109"/>
      <c r="AK113" s="109"/>
      <c r="AL113" s="109"/>
      <c r="AM113" s="109"/>
      <c r="AN113" s="109"/>
    </row>
    <row r="114" spans="1:40" ht="96">
      <c r="A114" s="226"/>
      <c r="B114" s="227"/>
      <c r="C114" s="259"/>
      <c r="D114" s="258"/>
      <c r="E114" s="199"/>
      <c r="F114" s="199"/>
      <c r="G114" s="199"/>
      <c r="H114" s="199"/>
      <c r="I114" s="199"/>
      <c r="J114" s="199"/>
      <c r="K114" s="199"/>
      <c r="L114" s="199"/>
      <c r="M114" s="199"/>
      <c r="N114" s="199"/>
      <c r="O114" s="199"/>
      <c r="P114" s="199"/>
      <c r="Q114" s="358"/>
      <c r="R114" s="357"/>
      <c r="S114" s="235">
        <f t="shared" si="1"/>
        <v>107</v>
      </c>
      <c r="T114" s="235"/>
      <c r="U114" s="235" t="s">
        <v>21</v>
      </c>
      <c r="V114" s="234" t="s">
        <v>33</v>
      </c>
      <c r="W114" s="237" t="s">
        <v>188</v>
      </c>
      <c r="X114" s="199"/>
      <c r="Y114" s="199"/>
      <c r="Z114" s="351" t="s">
        <v>664</v>
      </c>
      <c r="AA114" s="109"/>
      <c r="AB114" s="109"/>
      <c r="AC114" s="109"/>
      <c r="AD114" s="109"/>
      <c r="AE114" s="109"/>
      <c r="AF114" s="109"/>
      <c r="AG114" s="109"/>
      <c r="AH114" s="109"/>
      <c r="AI114" s="109"/>
      <c r="AJ114" s="109"/>
      <c r="AK114" s="109"/>
      <c r="AL114" s="109"/>
      <c r="AM114" s="109"/>
      <c r="AN114" s="109"/>
    </row>
    <row r="115" spans="1:40" ht="108">
      <c r="A115" s="226"/>
      <c r="B115" s="227"/>
      <c r="C115" s="291">
        <v>4</v>
      </c>
      <c r="D115" s="290" t="s">
        <v>189</v>
      </c>
      <c r="E115" s="180"/>
      <c r="F115" s="180"/>
      <c r="G115" s="180"/>
      <c r="H115" s="180"/>
      <c r="I115" s="180"/>
      <c r="J115" s="180"/>
      <c r="K115" s="180"/>
      <c r="L115" s="180"/>
      <c r="M115" s="180"/>
      <c r="N115" s="180"/>
      <c r="O115" s="180"/>
      <c r="P115" s="180"/>
      <c r="Q115" s="343" t="s">
        <v>42</v>
      </c>
      <c r="R115" s="354" t="s">
        <v>190</v>
      </c>
      <c r="S115" s="272">
        <f t="shared" si="1"/>
        <v>108</v>
      </c>
      <c r="T115" s="272"/>
      <c r="U115" s="272" t="s">
        <v>24</v>
      </c>
      <c r="V115" s="271" t="s">
        <v>22</v>
      </c>
      <c r="W115" s="273" t="s">
        <v>191</v>
      </c>
      <c r="X115" s="180"/>
      <c r="Y115" s="180"/>
      <c r="Z115" s="473" t="s">
        <v>665</v>
      </c>
      <c r="AA115" s="109"/>
      <c r="AB115" s="109"/>
      <c r="AC115" s="109"/>
      <c r="AD115" s="109"/>
      <c r="AE115" s="109"/>
      <c r="AF115" s="109"/>
      <c r="AG115" s="109"/>
      <c r="AH115" s="109"/>
      <c r="AI115" s="109"/>
      <c r="AJ115" s="109"/>
      <c r="AK115" s="109"/>
      <c r="AL115" s="109"/>
      <c r="AM115" s="109"/>
      <c r="AN115" s="109"/>
    </row>
    <row r="116" spans="1:40" ht="36">
      <c r="A116" s="226"/>
      <c r="B116" s="278"/>
      <c r="C116" s="292">
        <v>5</v>
      </c>
      <c r="D116" s="293" t="s">
        <v>192</v>
      </c>
      <c r="E116" s="197"/>
      <c r="F116" s="197"/>
      <c r="G116" s="197"/>
      <c r="H116" s="197"/>
      <c r="I116" s="197"/>
      <c r="J116" s="197"/>
      <c r="K116" s="197"/>
      <c r="L116" s="197"/>
      <c r="M116" s="197"/>
      <c r="N116" s="197"/>
      <c r="O116" s="197"/>
      <c r="P116" s="197"/>
      <c r="Q116" s="368" t="s">
        <v>46</v>
      </c>
      <c r="R116" s="354" t="s">
        <v>193</v>
      </c>
      <c r="S116" s="223">
        <f t="shared" si="1"/>
        <v>109</v>
      </c>
      <c r="T116" s="276"/>
      <c r="U116" s="223" t="s">
        <v>31</v>
      </c>
      <c r="V116" s="221"/>
      <c r="W116" s="225" t="s">
        <v>194</v>
      </c>
      <c r="X116" s="197"/>
      <c r="Y116" s="197"/>
      <c r="Z116" s="467" t="s">
        <v>665</v>
      </c>
      <c r="AA116" s="109"/>
      <c r="AB116" s="109"/>
      <c r="AC116" s="109"/>
      <c r="AD116" s="109"/>
      <c r="AE116" s="109"/>
      <c r="AF116" s="109"/>
      <c r="AG116" s="109"/>
      <c r="AH116" s="109"/>
      <c r="AI116" s="109"/>
      <c r="AJ116" s="109"/>
      <c r="AK116" s="109"/>
      <c r="AL116" s="109"/>
      <c r="AM116" s="109"/>
      <c r="AN116" s="109"/>
    </row>
    <row r="117" spans="1:40" ht="24">
      <c r="A117" s="226"/>
      <c r="B117" s="278"/>
      <c r="C117" s="279"/>
      <c r="D117" s="270"/>
      <c r="E117" s="200"/>
      <c r="F117" s="200"/>
      <c r="G117" s="200"/>
      <c r="H117" s="200"/>
      <c r="I117" s="200"/>
      <c r="J117" s="200"/>
      <c r="K117" s="200"/>
      <c r="L117" s="200"/>
      <c r="M117" s="200"/>
      <c r="N117" s="200"/>
      <c r="O117" s="200"/>
      <c r="P117" s="200"/>
      <c r="Q117" s="366"/>
      <c r="R117" s="352"/>
      <c r="S117" s="239">
        <f t="shared" si="1"/>
        <v>110</v>
      </c>
      <c r="T117" s="277"/>
      <c r="U117" s="239" t="s">
        <v>24</v>
      </c>
      <c r="V117" s="238" t="s">
        <v>22</v>
      </c>
      <c r="W117" s="240" t="s">
        <v>195</v>
      </c>
      <c r="X117" s="200"/>
      <c r="Y117" s="200"/>
      <c r="Z117" s="464" t="s">
        <v>665</v>
      </c>
      <c r="AA117" s="109"/>
      <c r="AB117" s="109"/>
      <c r="AC117" s="109"/>
      <c r="AD117" s="109"/>
      <c r="AE117" s="109"/>
      <c r="AF117" s="109"/>
      <c r="AG117" s="109"/>
      <c r="AH117" s="109"/>
      <c r="AI117" s="109"/>
      <c r="AJ117" s="109"/>
      <c r="AK117" s="109"/>
      <c r="AL117" s="109"/>
      <c r="AM117" s="109"/>
      <c r="AN117" s="109"/>
    </row>
    <row r="118" spans="1:40" ht="24">
      <c r="A118" s="226"/>
      <c r="B118" s="278"/>
      <c r="C118" s="279"/>
      <c r="D118" s="270"/>
      <c r="E118" s="200"/>
      <c r="F118" s="200"/>
      <c r="G118" s="200"/>
      <c r="H118" s="200"/>
      <c r="I118" s="200"/>
      <c r="J118" s="200"/>
      <c r="K118" s="200"/>
      <c r="L118" s="200"/>
      <c r="M118" s="200"/>
      <c r="N118" s="200"/>
      <c r="O118" s="200"/>
      <c r="P118" s="200"/>
      <c r="Q118" s="366"/>
      <c r="R118" s="352"/>
      <c r="S118" s="239">
        <f t="shared" si="1"/>
        <v>111</v>
      </c>
      <c r="T118" s="277"/>
      <c r="U118" s="239" t="s">
        <v>24</v>
      </c>
      <c r="V118" s="238" t="s">
        <v>22</v>
      </c>
      <c r="W118" s="240" t="s">
        <v>196</v>
      </c>
      <c r="X118" s="200"/>
      <c r="Y118" s="200"/>
      <c r="Z118" s="464" t="s">
        <v>665</v>
      </c>
      <c r="AA118" s="109"/>
      <c r="AB118" s="109"/>
      <c r="AC118" s="109"/>
      <c r="AD118" s="109"/>
      <c r="AE118" s="109"/>
      <c r="AF118" s="109"/>
      <c r="AG118" s="109"/>
      <c r="AH118" s="109"/>
      <c r="AI118" s="109"/>
      <c r="AJ118" s="109"/>
      <c r="AK118" s="109"/>
      <c r="AL118" s="109"/>
      <c r="AM118" s="109"/>
      <c r="AN118" s="109"/>
    </row>
    <row r="119" spans="1:40" ht="36">
      <c r="A119" s="226"/>
      <c r="B119" s="278"/>
      <c r="C119" s="279"/>
      <c r="D119" s="270"/>
      <c r="E119" s="201"/>
      <c r="F119" s="201"/>
      <c r="G119" s="201"/>
      <c r="H119" s="201"/>
      <c r="I119" s="201"/>
      <c r="J119" s="201"/>
      <c r="K119" s="201"/>
      <c r="L119" s="201"/>
      <c r="M119" s="201"/>
      <c r="N119" s="201"/>
      <c r="O119" s="201"/>
      <c r="P119" s="201"/>
      <c r="Q119" s="366"/>
      <c r="R119" s="362"/>
      <c r="S119" s="243">
        <f t="shared" si="1"/>
        <v>112</v>
      </c>
      <c r="T119" s="294"/>
      <c r="U119" s="243" t="s">
        <v>21</v>
      </c>
      <c r="V119" s="242" t="s">
        <v>22</v>
      </c>
      <c r="W119" s="245" t="s">
        <v>197</v>
      </c>
      <c r="X119" s="201"/>
      <c r="Y119" s="201"/>
      <c r="Z119" s="468" t="s">
        <v>665</v>
      </c>
      <c r="AA119" s="109"/>
      <c r="AB119" s="109"/>
      <c r="AC119" s="109"/>
      <c r="AD119" s="109"/>
      <c r="AE119" s="109"/>
      <c r="AF119" s="109"/>
      <c r="AG119" s="109"/>
      <c r="AH119" s="109"/>
      <c r="AI119" s="109"/>
      <c r="AJ119" s="109"/>
      <c r="AK119" s="109"/>
      <c r="AL119" s="109"/>
      <c r="AM119" s="109"/>
      <c r="AN119" s="109"/>
    </row>
    <row r="120" spans="1:40" ht="84">
      <c r="A120" s="295"/>
      <c r="B120" s="296"/>
      <c r="C120" s="297"/>
      <c r="D120" s="298"/>
      <c r="E120" s="197"/>
      <c r="F120" s="197"/>
      <c r="G120" s="197"/>
      <c r="H120" s="197"/>
      <c r="I120" s="197"/>
      <c r="J120" s="197"/>
      <c r="K120" s="197"/>
      <c r="L120" s="197"/>
      <c r="M120" s="197"/>
      <c r="N120" s="197"/>
      <c r="O120" s="197"/>
      <c r="P120" s="197">
        <v>1</v>
      </c>
      <c r="Q120" s="340" t="s">
        <v>49</v>
      </c>
      <c r="R120" s="378" t="s">
        <v>91</v>
      </c>
      <c r="S120" s="223">
        <f t="shared" si="1"/>
        <v>113</v>
      </c>
      <c r="T120" s="299">
        <f>S49</f>
        <v>42</v>
      </c>
      <c r="U120" s="221" t="s">
        <v>21</v>
      </c>
      <c r="V120" s="221" t="s">
        <v>33</v>
      </c>
      <c r="W120" s="225" t="s">
        <v>92</v>
      </c>
      <c r="X120" s="197"/>
      <c r="Y120" s="197"/>
      <c r="Z120" s="342" t="s">
        <v>661</v>
      </c>
      <c r="AA120" s="109"/>
      <c r="AB120" s="109"/>
      <c r="AC120" s="109"/>
      <c r="AD120" s="109"/>
      <c r="AE120" s="109"/>
      <c r="AF120" s="109"/>
      <c r="AG120" s="109"/>
      <c r="AH120" s="109"/>
      <c r="AI120" s="109"/>
      <c r="AJ120" s="109"/>
      <c r="AK120" s="109"/>
      <c r="AL120" s="109"/>
      <c r="AM120" s="109"/>
      <c r="AN120" s="109"/>
    </row>
    <row r="121" spans="1:40" ht="84">
      <c r="A121" s="246"/>
      <c r="B121" s="300"/>
      <c r="C121" s="247"/>
      <c r="D121" s="248"/>
      <c r="E121" s="200"/>
      <c r="F121" s="200"/>
      <c r="G121" s="200"/>
      <c r="H121" s="200"/>
      <c r="I121" s="200"/>
      <c r="J121" s="200"/>
      <c r="K121" s="200"/>
      <c r="L121" s="200"/>
      <c r="M121" s="200"/>
      <c r="N121" s="200"/>
      <c r="O121" s="200"/>
      <c r="P121" s="200">
        <v>1</v>
      </c>
      <c r="Q121" s="343"/>
      <c r="R121" s="344"/>
      <c r="S121" s="239">
        <f t="shared" si="1"/>
        <v>114</v>
      </c>
      <c r="T121" s="277">
        <f>S50</f>
        <v>43</v>
      </c>
      <c r="U121" s="238" t="s">
        <v>21</v>
      </c>
      <c r="V121" s="238" t="s">
        <v>33</v>
      </c>
      <c r="W121" s="240" t="s">
        <v>93</v>
      </c>
      <c r="X121" s="200"/>
      <c r="Y121" s="200"/>
      <c r="Z121" s="349" t="s">
        <v>679</v>
      </c>
      <c r="AA121" s="109"/>
      <c r="AB121" s="109"/>
      <c r="AC121" s="109"/>
      <c r="AD121" s="109"/>
      <c r="AE121" s="109"/>
      <c r="AF121" s="109"/>
      <c r="AG121" s="109"/>
      <c r="AH121" s="109"/>
      <c r="AI121" s="109"/>
      <c r="AJ121" s="109"/>
      <c r="AK121" s="109"/>
      <c r="AL121" s="109"/>
      <c r="AM121" s="109"/>
      <c r="AN121" s="109"/>
    </row>
    <row r="122" spans="1:40" ht="84">
      <c r="A122" s="226"/>
      <c r="B122" s="254"/>
      <c r="C122" s="255"/>
      <c r="D122" s="280"/>
      <c r="E122" s="200"/>
      <c r="F122" s="200"/>
      <c r="G122" s="200"/>
      <c r="H122" s="200"/>
      <c r="I122" s="200"/>
      <c r="J122" s="200"/>
      <c r="K122" s="200"/>
      <c r="L122" s="200"/>
      <c r="M122" s="200"/>
      <c r="N122" s="200"/>
      <c r="O122" s="200"/>
      <c r="P122" s="200">
        <v>1</v>
      </c>
      <c r="Q122" s="366"/>
      <c r="R122" s="369"/>
      <c r="S122" s="239">
        <f t="shared" si="1"/>
        <v>115</v>
      </c>
      <c r="T122" s="277">
        <f>S51</f>
        <v>44</v>
      </c>
      <c r="U122" s="239" t="s">
        <v>21</v>
      </c>
      <c r="V122" s="238" t="s">
        <v>33</v>
      </c>
      <c r="W122" s="240" t="s">
        <v>94</v>
      </c>
      <c r="X122" s="200" t="s">
        <v>660</v>
      </c>
      <c r="Y122" s="200"/>
      <c r="Z122" s="349" t="s">
        <v>671</v>
      </c>
      <c r="AA122" s="109"/>
      <c r="AB122" s="109"/>
      <c r="AC122" s="109"/>
      <c r="AD122" s="109"/>
      <c r="AE122" s="109"/>
      <c r="AF122" s="109"/>
      <c r="AG122" s="109"/>
      <c r="AH122" s="109"/>
      <c r="AI122" s="109"/>
      <c r="AJ122" s="109"/>
      <c r="AK122" s="109"/>
      <c r="AL122" s="109"/>
      <c r="AM122" s="109"/>
      <c r="AN122" s="109"/>
    </row>
    <row r="123" spans="1:40" ht="48">
      <c r="A123" s="282"/>
      <c r="B123" s="301"/>
      <c r="C123" s="302"/>
      <c r="D123" s="303"/>
      <c r="E123" s="200"/>
      <c r="F123" s="200"/>
      <c r="G123" s="200"/>
      <c r="H123" s="200"/>
      <c r="I123" s="200"/>
      <c r="J123" s="200"/>
      <c r="K123" s="200"/>
      <c r="L123" s="200"/>
      <c r="M123" s="200"/>
      <c r="N123" s="200"/>
      <c r="O123" s="200"/>
      <c r="P123" s="200">
        <v>1</v>
      </c>
      <c r="Q123" s="343"/>
      <c r="R123" s="379"/>
      <c r="S123" s="239">
        <f t="shared" si="1"/>
        <v>116</v>
      </c>
      <c r="T123" s="277">
        <f>S52</f>
        <v>45</v>
      </c>
      <c r="U123" s="239" t="s">
        <v>21</v>
      </c>
      <c r="V123" s="238" t="s">
        <v>33</v>
      </c>
      <c r="W123" s="240" t="s">
        <v>95</v>
      </c>
      <c r="X123" s="200"/>
      <c r="Y123" s="200"/>
      <c r="Z123" s="349" t="s">
        <v>679</v>
      </c>
      <c r="AA123" s="109"/>
      <c r="AB123" s="109"/>
      <c r="AC123" s="109"/>
      <c r="AD123" s="109"/>
      <c r="AE123" s="109"/>
      <c r="AF123" s="109"/>
      <c r="AG123" s="109"/>
      <c r="AH123" s="109"/>
      <c r="AI123" s="109"/>
      <c r="AJ123" s="109"/>
      <c r="AK123" s="109"/>
      <c r="AL123" s="109"/>
      <c r="AM123" s="109"/>
      <c r="AN123" s="109"/>
    </row>
    <row r="124" spans="1:40" ht="24">
      <c r="A124" s="282"/>
      <c r="B124" s="301"/>
      <c r="C124" s="302"/>
      <c r="D124" s="303"/>
      <c r="E124" s="200"/>
      <c r="F124" s="200"/>
      <c r="G124" s="200"/>
      <c r="H124" s="200"/>
      <c r="I124" s="200"/>
      <c r="J124" s="200"/>
      <c r="K124" s="200"/>
      <c r="L124" s="200"/>
      <c r="M124" s="200"/>
      <c r="N124" s="200"/>
      <c r="O124" s="200"/>
      <c r="P124" s="200">
        <v>1</v>
      </c>
      <c r="Q124" s="343"/>
      <c r="R124" s="379"/>
      <c r="S124" s="239">
        <f t="shared" si="1"/>
        <v>117</v>
      </c>
      <c r="T124" s="239">
        <f>S53</f>
        <v>46</v>
      </c>
      <c r="U124" s="239" t="s">
        <v>21</v>
      </c>
      <c r="V124" s="238" t="s">
        <v>33</v>
      </c>
      <c r="W124" s="240" t="s">
        <v>96</v>
      </c>
      <c r="X124" s="200"/>
      <c r="Y124" s="200"/>
      <c r="Z124" s="349" t="s">
        <v>661</v>
      </c>
      <c r="AA124" s="109"/>
      <c r="AB124" s="109"/>
      <c r="AC124" s="109"/>
      <c r="AD124" s="109"/>
      <c r="AE124" s="109"/>
      <c r="AF124" s="109"/>
      <c r="AG124" s="109"/>
      <c r="AH124" s="109"/>
      <c r="AI124" s="109"/>
      <c r="AJ124" s="109"/>
      <c r="AK124" s="109"/>
      <c r="AL124" s="109"/>
      <c r="AM124" s="109"/>
      <c r="AN124" s="109"/>
    </row>
    <row r="125" spans="1:40" ht="46.5" customHeight="1">
      <c r="A125" s="282"/>
      <c r="B125" s="301"/>
      <c r="C125" s="302"/>
      <c r="D125" s="303"/>
      <c r="E125" s="200"/>
      <c r="F125" s="200"/>
      <c r="G125" s="200"/>
      <c r="H125" s="200"/>
      <c r="I125" s="200"/>
      <c r="J125" s="200"/>
      <c r="K125" s="200"/>
      <c r="L125" s="200"/>
      <c r="M125" s="200"/>
      <c r="N125" s="200"/>
      <c r="O125" s="200"/>
      <c r="P125" s="200">
        <v>1</v>
      </c>
      <c r="Q125" s="343"/>
      <c r="R125" s="379"/>
      <c r="S125" s="239">
        <f t="shared" si="1"/>
        <v>118</v>
      </c>
      <c r="T125" s="239"/>
      <c r="U125" s="239" t="s">
        <v>21</v>
      </c>
      <c r="V125" s="238" t="s">
        <v>33</v>
      </c>
      <c r="W125" s="240" t="s">
        <v>198</v>
      </c>
      <c r="X125" s="200"/>
      <c r="Y125" s="200"/>
      <c r="Z125" s="460" t="s">
        <v>691</v>
      </c>
      <c r="AA125" s="109"/>
      <c r="AB125" s="109"/>
      <c r="AC125" s="109"/>
      <c r="AD125" s="109"/>
      <c r="AE125" s="109"/>
      <c r="AF125" s="109"/>
      <c r="AG125" s="109"/>
      <c r="AH125" s="109"/>
      <c r="AI125" s="109"/>
      <c r="AJ125" s="109"/>
      <c r="AK125" s="109"/>
      <c r="AL125" s="109"/>
      <c r="AM125" s="109"/>
      <c r="AN125" s="109"/>
    </row>
    <row r="126" spans="1:40" ht="24">
      <c r="A126" s="304"/>
      <c r="B126" s="305"/>
      <c r="C126" s="306"/>
      <c r="D126" s="307"/>
      <c r="E126" s="199"/>
      <c r="F126" s="199"/>
      <c r="G126" s="199"/>
      <c r="H126" s="199"/>
      <c r="I126" s="199"/>
      <c r="J126" s="199"/>
      <c r="K126" s="199"/>
      <c r="L126" s="199"/>
      <c r="M126" s="199"/>
      <c r="N126" s="199"/>
      <c r="O126" s="199"/>
      <c r="P126" s="199">
        <v>1</v>
      </c>
      <c r="Q126" s="358"/>
      <c r="R126" s="380"/>
      <c r="S126" s="235">
        <f t="shared" si="1"/>
        <v>119</v>
      </c>
      <c r="T126" s="235"/>
      <c r="U126" s="235" t="s">
        <v>21</v>
      </c>
      <c r="V126" s="234" t="s">
        <v>33</v>
      </c>
      <c r="W126" s="237" t="s">
        <v>199</v>
      </c>
      <c r="X126" s="199"/>
      <c r="Y126" s="199"/>
      <c r="Z126" s="346" t="s">
        <v>664</v>
      </c>
      <c r="AA126" s="109"/>
      <c r="AB126" s="109"/>
      <c r="AC126" s="109"/>
      <c r="AD126" s="109"/>
      <c r="AE126" s="109"/>
      <c r="AF126" s="109"/>
      <c r="AG126" s="109"/>
      <c r="AH126" s="109"/>
      <c r="AI126" s="109"/>
      <c r="AJ126" s="109"/>
      <c r="AK126" s="109"/>
      <c r="AL126" s="109"/>
      <c r="AM126" s="109"/>
      <c r="AN126" s="109"/>
    </row>
    <row r="127" spans="1:40" ht="24">
      <c r="A127" s="218" t="s">
        <v>200</v>
      </c>
      <c r="B127" s="308"/>
      <c r="C127" s="268">
        <v>1</v>
      </c>
      <c r="D127" s="424" t="s">
        <v>201</v>
      </c>
      <c r="E127" s="180"/>
      <c r="F127" s="180"/>
      <c r="G127" s="180"/>
      <c r="H127" s="180"/>
      <c r="I127" s="180"/>
      <c r="J127" s="180"/>
      <c r="K127" s="180"/>
      <c r="L127" s="180"/>
      <c r="M127" s="180"/>
      <c r="N127" s="180"/>
      <c r="O127" s="180"/>
      <c r="P127" s="180"/>
      <c r="Q127" s="364" t="s">
        <v>19</v>
      </c>
      <c r="R127" s="372" t="s">
        <v>202</v>
      </c>
      <c r="S127" s="272">
        <f t="shared" si="1"/>
        <v>120</v>
      </c>
      <c r="T127" s="309"/>
      <c r="U127" s="272" t="s">
        <v>31</v>
      </c>
      <c r="V127" s="271"/>
      <c r="W127" s="273" t="s">
        <v>203</v>
      </c>
      <c r="X127" s="180"/>
      <c r="Y127" s="180"/>
      <c r="Z127" s="175" t="s">
        <v>661</v>
      </c>
      <c r="AA127" s="109"/>
      <c r="AB127" s="109"/>
      <c r="AC127" s="109"/>
      <c r="AD127" s="109"/>
      <c r="AE127" s="109"/>
      <c r="AF127" s="109"/>
      <c r="AG127" s="109"/>
      <c r="AH127" s="109"/>
      <c r="AI127" s="109"/>
      <c r="AJ127" s="109"/>
      <c r="AK127" s="109"/>
      <c r="AL127" s="109"/>
      <c r="AM127" s="109"/>
      <c r="AN127" s="109"/>
    </row>
    <row r="128" spans="1:40" ht="60">
      <c r="A128" s="226"/>
      <c r="B128" s="254"/>
      <c r="C128" s="255"/>
      <c r="D128" s="425"/>
      <c r="E128" s="202"/>
      <c r="F128" s="202"/>
      <c r="G128" s="202"/>
      <c r="H128" s="202"/>
      <c r="I128" s="202"/>
      <c r="J128" s="202"/>
      <c r="K128" s="202"/>
      <c r="L128" s="202"/>
      <c r="M128" s="202"/>
      <c r="N128" s="202"/>
      <c r="O128" s="202">
        <v>1</v>
      </c>
      <c r="P128" s="202"/>
      <c r="Q128" s="368" t="s">
        <v>28</v>
      </c>
      <c r="R128" s="354" t="s">
        <v>204</v>
      </c>
      <c r="S128" s="250">
        <f t="shared" si="1"/>
        <v>121</v>
      </c>
      <c r="T128" s="251"/>
      <c r="U128" s="250" t="s">
        <v>31</v>
      </c>
      <c r="V128" s="249" t="s">
        <v>22</v>
      </c>
      <c r="W128" s="252" t="s">
        <v>205</v>
      </c>
      <c r="X128" s="202"/>
      <c r="Y128" s="202"/>
      <c r="Z128" s="351" t="s">
        <v>665</v>
      </c>
      <c r="AA128" s="109"/>
      <c r="AB128" s="109"/>
      <c r="AC128" s="109"/>
      <c r="AD128" s="109"/>
      <c r="AE128" s="109"/>
      <c r="AF128" s="109"/>
      <c r="AG128" s="109"/>
      <c r="AH128" s="109"/>
      <c r="AI128" s="109"/>
      <c r="AJ128" s="109"/>
      <c r="AK128" s="109"/>
      <c r="AL128" s="109"/>
      <c r="AM128" s="109"/>
      <c r="AN128" s="109"/>
    </row>
    <row r="129" spans="1:40" ht="36">
      <c r="A129" s="226"/>
      <c r="B129" s="254"/>
      <c r="C129" s="255"/>
      <c r="D129" s="270"/>
      <c r="E129" s="202"/>
      <c r="F129" s="202"/>
      <c r="G129" s="202"/>
      <c r="H129" s="202"/>
      <c r="I129" s="202"/>
      <c r="J129" s="202"/>
      <c r="K129" s="202"/>
      <c r="L129" s="202"/>
      <c r="M129" s="202"/>
      <c r="N129" s="202"/>
      <c r="O129" s="202"/>
      <c r="P129" s="202"/>
      <c r="Q129" s="371" t="s">
        <v>37</v>
      </c>
      <c r="R129" s="354" t="s">
        <v>206</v>
      </c>
      <c r="S129" s="250">
        <f t="shared" si="1"/>
        <v>122</v>
      </c>
      <c r="T129" s="251"/>
      <c r="U129" s="250" t="s">
        <v>31</v>
      </c>
      <c r="V129" s="249"/>
      <c r="W129" s="252" t="s">
        <v>207</v>
      </c>
      <c r="X129" s="202"/>
      <c r="Y129" s="202"/>
      <c r="Z129" s="351" t="s">
        <v>661</v>
      </c>
      <c r="AA129" s="109"/>
      <c r="AB129" s="109"/>
      <c r="AC129" s="109"/>
      <c r="AD129" s="109"/>
      <c r="AE129" s="109"/>
      <c r="AF129" s="109"/>
      <c r="AG129" s="109"/>
      <c r="AH129" s="109"/>
      <c r="AI129" s="109"/>
      <c r="AJ129" s="109"/>
      <c r="AK129" s="109"/>
      <c r="AL129" s="109"/>
      <c r="AM129" s="109"/>
      <c r="AN129" s="109"/>
    </row>
    <row r="130" spans="1:40" ht="36">
      <c r="A130" s="226"/>
      <c r="B130" s="254"/>
      <c r="C130" s="255"/>
      <c r="D130" s="270"/>
      <c r="E130" s="202"/>
      <c r="F130" s="202"/>
      <c r="G130" s="202"/>
      <c r="H130" s="202"/>
      <c r="I130" s="202"/>
      <c r="J130" s="202"/>
      <c r="K130" s="202"/>
      <c r="L130" s="202"/>
      <c r="M130" s="202"/>
      <c r="N130" s="202"/>
      <c r="O130" s="202"/>
      <c r="P130" s="202"/>
      <c r="Q130" s="368" t="s">
        <v>42</v>
      </c>
      <c r="R130" s="354" t="s">
        <v>208</v>
      </c>
      <c r="S130" s="250">
        <f t="shared" si="1"/>
        <v>123</v>
      </c>
      <c r="T130" s="251"/>
      <c r="U130" s="250" t="s">
        <v>21</v>
      </c>
      <c r="V130" s="249" t="s">
        <v>22</v>
      </c>
      <c r="W130" s="252" t="s">
        <v>209</v>
      </c>
      <c r="X130" s="202"/>
      <c r="Y130" s="202"/>
      <c r="Z130" s="351" t="s">
        <v>668</v>
      </c>
      <c r="AA130" s="109"/>
      <c r="AB130" s="109"/>
      <c r="AC130" s="109"/>
      <c r="AD130" s="109"/>
      <c r="AE130" s="109"/>
      <c r="AF130" s="109"/>
      <c r="AG130" s="109"/>
      <c r="AH130" s="109"/>
      <c r="AI130" s="109"/>
      <c r="AJ130" s="109"/>
      <c r="AK130" s="109"/>
      <c r="AL130" s="109"/>
      <c r="AM130" s="109"/>
      <c r="AN130" s="109"/>
    </row>
    <row r="131" spans="1:40" ht="120">
      <c r="A131" s="265"/>
      <c r="B131" s="310"/>
      <c r="C131" s="285"/>
      <c r="D131" s="311"/>
      <c r="E131" s="199"/>
      <c r="F131" s="199"/>
      <c r="G131" s="199"/>
      <c r="H131" s="199"/>
      <c r="I131" s="199"/>
      <c r="J131" s="199"/>
      <c r="K131" s="199"/>
      <c r="L131" s="199"/>
      <c r="M131" s="199"/>
      <c r="N131" s="199"/>
      <c r="O131" s="199"/>
      <c r="P131" s="199"/>
      <c r="Q131" s="381"/>
      <c r="R131" s="362"/>
      <c r="S131" s="235">
        <f t="shared" si="1"/>
        <v>124</v>
      </c>
      <c r="T131" s="236"/>
      <c r="U131" s="235" t="s">
        <v>24</v>
      </c>
      <c r="V131" s="234" t="s">
        <v>22</v>
      </c>
      <c r="W131" s="237" t="s">
        <v>210</v>
      </c>
      <c r="X131" s="199" t="s">
        <v>658</v>
      </c>
      <c r="Y131" s="199"/>
      <c r="Z131" s="346" t="s">
        <v>672</v>
      </c>
      <c r="AA131" s="109"/>
      <c r="AB131" s="109"/>
      <c r="AC131" s="109"/>
      <c r="AD131" s="109"/>
      <c r="AE131" s="109"/>
      <c r="AF131" s="109"/>
      <c r="AG131" s="109"/>
      <c r="AH131" s="109"/>
      <c r="AI131" s="109"/>
      <c r="AJ131" s="109"/>
      <c r="AK131" s="109"/>
      <c r="AL131" s="109"/>
      <c r="AM131" s="109"/>
      <c r="AN131" s="109"/>
    </row>
    <row r="132" spans="1:40" ht="24" customHeight="1">
      <c r="A132" s="218" t="s">
        <v>211</v>
      </c>
      <c r="B132" s="308"/>
      <c r="C132" s="268">
        <v>1</v>
      </c>
      <c r="D132" s="428" t="s">
        <v>212</v>
      </c>
      <c r="E132" s="180"/>
      <c r="F132" s="180"/>
      <c r="G132" s="180"/>
      <c r="H132" s="180"/>
      <c r="I132" s="180"/>
      <c r="J132" s="180"/>
      <c r="K132" s="180"/>
      <c r="L132" s="180"/>
      <c r="M132" s="180"/>
      <c r="N132" s="180"/>
      <c r="O132" s="180"/>
      <c r="P132" s="180"/>
      <c r="Q132" s="382" t="s">
        <v>19</v>
      </c>
      <c r="R132" s="383" t="s">
        <v>213</v>
      </c>
      <c r="S132" s="272">
        <f t="shared" si="1"/>
        <v>125</v>
      </c>
      <c r="T132" s="312"/>
      <c r="U132" s="272" t="s">
        <v>31</v>
      </c>
      <c r="V132" s="271"/>
      <c r="W132" s="273" t="s">
        <v>214</v>
      </c>
      <c r="X132" s="180"/>
      <c r="Y132" s="180"/>
      <c r="Z132" s="175" t="s">
        <v>665</v>
      </c>
      <c r="AA132" s="109"/>
      <c r="AB132" s="109"/>
      <c r="AC132" s="109"/>
      <c r="AD132" s="109"/>
      <c r="AE132" s="109"/>
      <c r="AF132" s="109"/>
      <c r="AG132" s="109"/>
      <c r="AH132" s="109"/>
      <c r="AI132" s="109"/>
      <c r="AJ132" s="109"/>
      <c r="AK132" s="109"/>
      <c r="AL132" s="109"/>
      <c r="AM132" s="109"/>
      <c r="AN132" s="109"/>
    </row>
    <row r="133" spans="1:40" ht="24">
      <c r="A133" s="226"/>
      <c r="B133" s="254"/>
      <c r="C133" s="255"/>
      <c r="D133" s="429"/>
      <c r="E133" s="202"/>
      <c r="F133" s="202"/>
      <c r="G133" s="202"/>
      <c r="H133" s="202"/>
      <c r="I133" s="202"/>
      <c r="J133" s="202"/>
      <c r="K133" s="202"/>
      <c r="L133" s="202"/>
      <c r="M133" s="202"/>
      <c r="N133" s="202"/>
      <c r="O133" s="202"/>
      <c r="P133" s="202"/>
      <c r="Q133" s="353" t="s">
        <v>28</v>
      </c>
      <c r="R133" s="354" t="s">
        <v>215</v>
      </c>
      <c r="S133" s="250">
        <f t="shared" si="1"/>
        <v>126</v>
      </c>
      <c r="T133" s="251">
        <v>100</v>
      </c>
      <c r="U133" s="250" t="s">
        <v>21</v>
      </c>
      <c r="V133" s="249" t="s">
        <v>22</v>
      </c>
      <c r="W133" s="252" t="s">
        <v>182</v>
      </c>
      <c r="X133" s="202"/>
      <c r="Y133" s="202"/>
      <c r="Z133" s="351" t="s">
        <v>664</v>
      </c>
      <c r="AA133" s="109"/>
      <c r="AB133" s="109"/>
      <c r="AC133" s="109"/>
      <c r="AD133" s="109"/>
      <c r="AE133" s="109"/>
      <c r="AF133" s="109"/>
      <c r="AG133" s="109"/>
      <c r="AH133" s="109"/>
      <c r="AI133" s="109"/>
      <c r="AJ133" s="109"/>
      <c r="AK133" s="109"/>
      <c r="AL133" s="109"/>
      <c r="AM133" s="109"/>
      <c r="AN133" s="109"/>
    </row>
    <row r="134" spans="1:40" ht="34.5" customHeight="1">
      <c r="A134" s="226"/>
      <c r="B134" s="254"/>
      <c r="C134" s="255"/>
      <c r="D134" s="256"/>
      <c r="E134" s="200"/>
      <c r="F134" s="200"/>
      <c r="G134" s="200"/>
      <c r="H134" s="200"/>
      <c r="I134" s="200"/>
      <c r="J134" s="200"/>
      <c r="K134" s="200"/>
      <c r="L134" s="200"/>
      <c r="M134" s="200"/>
      <c r="N134" s="200"/>
      <c r="O134" s="200"/>
      <c r="P134" s="200"/>
      <c r="Q134" s="355"/>
      <c r="R134" s="352"/>
      <c r="S134" s="239">
        <f t="shared" si="1"/>
        <v>127</v>
      </c>
      <c r="T134" s="241">
        <f>S111</f>
        <v>104</v>
      </c>
      <c r="U134" s="239" t="s">
        <v>21</v>
      </c>
      <c r="V134" s="238" t="s">
        <v>33</v>
      </c>
      <c r="W134" s="240" t="s">
        <v>185</v>
      </c>
      <c r="X134" s="200"/>
      <c r="Y134" s="200"/>
      <c r="Z134" s="349" t="s">
        <v>663</v>
      </c>
      <c r="AA134" s="109"/>
      <c r="AB134" s="109"/>
      <c r="AC134" s="109"/>
      <c r="AD134" s="109"/>
      <c r="AE134" s="109"/>
      <c r="AF134" s="109"/>
      <c r="AG134" s="109"/>
      <c r="AH134" s="109"/>
      <c r="AI134" s="109"/>
      <c r="AJ134" s="109"/>
      <c r="AK134" s="109"/>
      <c r="AL134" s="109"/>
      <c r="AM134" s="109"/>
      <c r="AN134" s="109"/>
    </row>
    <row r="135" spans="1:40" ht="24">
      <c r="A135" s="226"/>
      <c r="B135" s="254"/>
      <c r="C135" s="255"/>
      <c r="D135" s="256"/>
      <c r="E135" s="200"/>
      <c r="F135" s="200"/>
      <c r="G135" s="200"/>
      <c r="H135" s="200"/>
      <c r="I135" s="200"/>
      <c r="J135" s="200"/>
      <c r="K135" s="200"/>
      <c r="L135" s="200"/>
      <c r="M135" s="200"/>
      <c r="N135" s="200"/>
      <c r="O135" s="200"/>
      <c r="P135" s="200"/>
      <c r="Q135" s="355"/>
      <c r="R135" s="352"/>
      <c r="S135" s="239">
        <f t="shared" si="1"/>
        <v>128</v>
      </c>
      <c r="T135" s="241">
        <f>S112</f>
        <v>105</v>
      </c>
      <c r="U135" s="239" t="s">
        <v>21</v>
      </c>
      <c r="V135" s="238" t="s">
        <v>22</v>
      </c>
      <c r="W135" s="240" t="s">
        <v>186</v>
      </c>
      <c r="X135" s="200"/>
      <c r="Y135" s="200"/>
      <c r="Z135" s="349" t="s">
        <v>664</v>
      </c>
      <c r="AA135" s="109"/>
      <c r="AB135" s="109"/>
      <c r="AC135" s="109"/>
      <c r="AD135" s="109"/>
      <c r="AE135" s="109"/>
      <c r="AF135" s="109"/>
      <c r="AG135" s="109"/>
      <c r="AH135" s="109"/>
      <c r="AI135" s="109"/>
      <c r="AJ135" s="109"/>
      <c r="AK135" s="109"/>
      <c r="AL135" s="109"/>
      <c r="AM135" s="109"/>
      <c r="AN135" s="109"/>
    </row>
    <row r="136" spans="1:40" ht="36">
      <c r="A136" s="226"/>
      <c r="B136" s="254"/>
      <c r="C136" s="255"/>
      <c r="D136" s="256"/>
      <c r="E136" s="200">
        <v>1</v>
      </c>
      <c r="F136" s="200"/>
      <c r="G136" s="200"/>
      <c r="H136" s="200"/>
      <c r="I136" s="200"/>
      <c r="J136" s="200"/>
      <c r="K136" s="200"/>
      <c r="L136" s="200"/>
      <c r="M136" s="200"/>
      <c r="N136" s="200"/>
      <c r="O136" s="200"/>
      <c r="P136" s="200"/>
      <c r="Q136" s="355"/>
      <c r="R136" s="352"/>
      <c r="S136" s="239">
        <f t="shared" si="1"/>
        <v>129</v>
      </c>
      <c r="T136" s="239"/>
      <c r="U136" s="239" t="s">
        <v>21</v>
      </c>
      <c r="V136" s="238" t="s">
        <v>33</v>
      </c>
      <c r="W136" s="240" t="s">
        <v>216</v>
      </c>
      <c r="X136" s="200"/>
      <c r="Y136" s="200"/>
      <c r="Z136" s="349" t="s">
        <v>664</v>
      </c>
      <c r="AA136" s="109"/>
      <c r="AB136" s="109"/>
      <c r="AC136" s="109"/>
      <c r="AD136" s="109"/>
      <c r="AE136" s="109"/>
      <c r="AF136" s="109"/>
      <c r="AG136" s="109"/>
      <c r="AH136" s="109"/>
      <c r="AI136" s="109"/>
      <c r="AJ136" s="109"/>
      <c r="AK136" s="109"/>
      <c r="AL136" s="109"/>
      <c r="AM136" s="109"/>
      <c r="AN136" s="109"/>
    </row>
    <row r="137" spans="1:40" ht="72">
      <c r="A137" s="246"/>
      <c r="B137" s="274"/>
      <c r="C137" s="275"/>
      <c r="D137" s="313"/>
      <c r="E137" s="202"/>
      <c r="F137" s="202"/>
      <c r="G137" s="202"/>
      <c r="H137" s="202"/>
      <c r="I137" s="202"/>
      <c r="J137" s="202"/>
      <c r="K137" s="202"/>
      <c r="L137" s="202"/>
      <c r="M137" s="202"/>
      <c r="N137" s="202"/>
      <c r="O137" s="202">
        <v>1</v>
      </c>
      <c r="P137" s="202"/>
      <c r="Q137" s="353" t="s">
        <v>37</v>
      </c>
      <c r="R137" s="354" t="s">
        <v>217</v>
      </c>
      <c r="S137" s="250">
        <f t="shared" ref="S137:S183" si="2">ROW()-7</f>
        <v>130</v>
      </c>
      <c r="T137" s="250"/>
      <c r="U137" s="249" t="s">
        <v>21</v>
      </c>
      <c r="V137" s="249" t="s">
        <v>22</v>
      </c>
      <c r="W137" s="252" t="s">
        <v>218</v>
      </c>
      <c r="X137" s="202"/>
      <c r="Y137" s="202"/>
      <c r="Z137" s="351" t="s">
        <v>664</v>
      </c>
      <c r="AA137" s="109"/>
      <c r="AB137" s="109"/>
      <c r="AC137" s="109"/>
      <c r="AD137" s="109"/>
      <c r="AE137" s="109"/>
      <c r="AF137" s="109"/>
      <c r="AG137" s="109"/>
      <c r="AH137" s="109"/>
      <c r="AI137" s="109"/>
      <c r="AJ137" s="109"/>
      <c r="AK137" s="109"/>
      <c r="AL137" s="109"/>
      <c r="AM137" s="109"/>
      <c r="AN137" s="109"/>
    </row>
    <row r="138" spans="1:40" ht="24">
      <c r="A138" s="226"/>
      <c r="B138" s="254"/>
      <c r="C138" s="285"/>
      <c r="D138" s="267"/>
      <c r="E138" s="180"/>
      <c r="F138" s="180"/>
      <c r="G138" s="180"/>
      <c r="H138" s="180"/>
      <c r="I138" s="180"/>
      <c r="J138" s="180"/>
      <c r="K138" s="180"/>
      <c r="L138" s="180"/>
      <c r="M138" s="180"/>
      <c r="N138" s="180"/>
      <c r="O138" s="180"/>
      <c r="P138" s="180"/>
      <c r="Q138" s="382" t="s">
        <v>42</v>
      </c>
      <c r="R138" s="383" t="s">
        <v>219</v>
      </c>
      <c r="S138" s="272">
        <f t="shared" si="2"/>
        <v>131</v>
      </c>
      <c r="T138" s="314"/>
      <c r="U138" s="272" t="s">
        <v>21</v>
      </c>
      <c r="V138" s="271" t="s">
        <v>22</v>
      </c>
      <c r="W138" s="273" t="s">
        <v>220</v>
      </c>
      <c r="X138" s="180"/>
      <c r="Y138" s="180"/>
      <c r="Z138" s="175" t="s">
        <v>663</v>
      </c>
      <c r="AA138" s="109"/>
      <c r="AB138" s="109"/>
      <c r="AC138" s="109"/>
      <c r="AD138" s="109"/>
      <c r="AE138" s="109"/>
      <c r="AF138" s="109"/>
      <c r="AG138" s="109"/>
      <c r="AH138" s="109"/>
      <c r="AI138" s="109"/>
      <c r="AJ138" s="109"/>
      <c r="AK138" s="109"/>
      <c r="AL138" s="109"/>
      <c r="AM138" s="109"/>
      <c r="AN138" s="109"/>
    </row>
    <row r="139" spans="1:40" ht="48">
      <c r="A139" s="226"/>
      <c r="B139" s="254"/>
      <c r="C139" s="268">
        <v>2</v>
      </c>
      <c r="D139" s="257" t="s">
        <v>221</v>
      </c>
      <c r="E139" s="180"/>
      <c r="F139" s="180"/>
      <c r="G139" s="180"/>
      <c r="H139" s="180"/>
      <c r="I139" s="180"/>
      <c r="J139" s="180"/>
      <c r="K139" s="180"/>
      <c r="L139" s="180"/>
      <c r="M139" s="180"/>
      <c r="N139" s="180"/>
      <c r="O139" s="180"/>
      <c r="P139" s="180"/>
      <c r="Q139" s="353" t="s">
        <v>46</v>
      </c>
      <c r="R139" s="384" t="s">
        <v>222</v>
      </c>
      <c r="S139" s="272">
        <f t="shared" si="2"/>
        <v>132</v>
      </c>
      <c r="T139" s="312"/>
      <c r="U139" s="272" t="s">
        <v>31</v>
      </c>
      <c r="V139" s="271"/>
      <c r="W139" s="273" t="s">
        <v>223</v>
      </c>
      <c r="X139" s="180"/>
      <c r="Y139" s="180"/>
      <c r="Z139" s="175" t="s">
        <v>665</v>
      </c>
      <c r="AA139" s="109"/>
      <c r="AB139" s="109"/>
      <c r="AC139" s="109"/>
      <c r="AD139" s="109"/>
      <c r="AE139" s="109"/>
      <c r="AF139" s="109"/>
      <c r="AG139" s="109"/>
      <c r="AH139" s="109"/>
      <c r="AI139" s="109"/>
      <c r="AJ139" s="109"/>
      <c r="AK139" s="109"/>
      <c r="AL139" s="109"/>
      <c r="AM139" s="109"/>
      <c r="AN139" s="109"/>
    </row>
    <row r="140" spans="1:40" ht="60">
      <c r="A140" s="226"/>
      <c r="B140" s="254"/>
      <c r="C140" s="268">
        <v>3</v>
      </c>
      <c r="D140" s="257" t="s">
        <v>224</v>
      </c>
      <c r="E140" s="202"/>
      <c r="F140" s="202"/>
      <c r="G140" s="202"/>
      <c r="H140" s="202"/>
      <c r="I140" s="202"/>
      <c r="J140" s="202"/>
      <c r="K140" s="202"/>
      <c r="L140" s="202"/>
      <c r="M140" s="202"/>
      <c r="N140" s="202"/>
      <c r="O140" s="202"/>
      <c r="P140" s="202"/>
      <c r="Q140" s="353" t="s">
        <v>49</v>
      </c>
      <c r="R140" s="354" t="s">
        <v>225</v>
      </c>
      <c r="S140" s="250">
        <f t="shared" si="2"/>
        <v>133</v>
      </c>
      <c r="T140" s="251"/>
      <c r="U140" s="250" t="s">
        <v>31</v>
      </c>
      <c r="V140" s="249" t="s">
        <v>22</v>
      </c>
      <c r="W140" s="252" t="s">
        <v>226</v>
      </c>
      <c r="X140" s="202"/>
      <c r="Y140" s="202"/>
      <c r="Z140" s="351" t="s">
        <v>665</v>
      </c>
      <c r="AA140" s="109"/>
      <c r="AB140" s="109"/>
      <c r="AC140" s="109"/>
      <c r="AD140" s="109"/>
      <c r="AE140" s="109"/>
      <c r="AF140" s="109"/>
      <c r="AG140" s="109"/>
      <c r="AH140" s="109"/>
      <c r="AI140" s="109"/>
      <c r="AJ140" s="109"/>
      <c r="AK140" s="109"/>
      <c r="AL140" s="109"/>
      <c r="AM140" s="109"/>
      <c r="AN140" s="109"/>
    </row>
    <row r="141" spans="1:40" ht="24" customHeight="1">
      <c r="A141" s="218" t="s">
        <v>227</v>
      </c>
      <c r="B141" s="308"/>
      <c r="C141" s="268">
        <v>1</v>
      </c>
      <c r="D141" s="428" t="s">
        <v>228</v>
      </c>
      <c r="E141" s="202"/>
      <c r="F141" s="202"/>
      <c r="G141" s="202"/>
      <c r="H141" s="202">
        <v>1</v>
      </c>
      <c r="I141" s="202"/>
      <c r="J141" s="202"/>
      <c r="K141" s="202"/>
      <c r="L141" s="202"/>
      <c r="M141" s="202"/>
      <c r="N141" s="202"/>
      <c r="O141" s="202"/>
      <c r="P141" s="202"/>
      <c r="Q141" s="353" t="s">
        <v>19</v>
      </c>
      <c r="R141" s="354" t="s">
        <v>229</v>
      </c>
      <c r="S141" s="250">
        <f t="shared" si="2"/>
        <v>134</v>
      </c>
      <c r="T141" s="250"/>
      <c r="U141" s="250" t="s">
        <v>31</v>
      </c>
      <c r="V141" s="249"/>
      <c r="W141" s="252" t="s">
        <v>230</v>
      </c>
      <c r="X141" s="202"/>
      <c r="Y141" s="202"/>
      <c r="Z141" s="351" t="s">
        <v>665</v>
      </c>
      <c r="AA141" s="109"/>
      <c r="AB141" s="109"/>
      <c r="AC141" s="109"/>
      <c r="AD141" s="109"/>
      <c r="AE141" s="109"/>
      <c r="AF141" s="109"/>
      <c r="AG141" s="109"/>
      <c r="AH141" s="109"/>
      <c r="AI141" s="109"/>
      <c r="AJ141" s="109"/>
      <c r="AK141" s="109"/>
      <c r="AL141" s="109"/>
      <c r="AM141" s="109"/>
      <c r="AN141" s="109"/>
    </row>
    <row r="142" spans="1:40" ht="33" customHeight="1">
      <c r="A142" s="226"/>
      <c r="B142" s="254"/>
      <c r="C142" s="255"/>
      <c r="D142" s="429"/>
      <c r="E142" s="199"/>
      <c r="F142" s="199"/>
      <c r="G142" s="199"/>
      <c r="H142" s="199"/>
      <c r="I142" s="199"/>
      <c r="J142" s="199"/>
      <c r="K142" s="199"/>
      <c r="L142" s="199"/>
      <c r="M142" s="199"/>
      <c r="N142" s="199"/>
      <c r="O142" s="199"/>
      <c r="P142" s="199"/>
      <c r="Q142" s="355"/>
      <c r="R142" s="362"/>
      <c r="S142" s="235">
        <f t="shared" si="2"/>
        <v>135</v>
      </c>
      <c r="T142" s="235"/>
      <c r="U142" s="235" t="s">
        <v>21</v>
      </c>
      <c r="V142" s="234" t="s">
        <v>33</v>
      </c>
      <c r="W142" s="237" t="s">
        <v>231</v>
      </c>
      <c r="X142" s="199"/>
      <c r="Y142" s="199"/>
      <c r="Z142" s="346" t="s">
        <v>665</v>
      </c>
      <c r="AA142" s="109"/>
      <c r="AB142" s="109"/>
      <c r="AC142" s="109"/>
      <c r="AD142" s="109"/>
      <c r="AE142" s="109"/>
      <c r="AF142" s="109"/>
      <c r="AG142" s="109"/>
      <c r="AH142" s="109"/>
      <c r="AI142" s="109"/>
      <c r="AJ142" s="109"/>
      <c r="AK142" s="109"/>
      <c r="AL142" s="109"/>
      <c r="AM142" s="109"/>
      <c r="AN142" s="109"/>
    </row>
    <row r="143" spans="1:40" ht="33" customHeight="1">
      <c r="A143" s="226"/>
      <c r="B143" s="254"/>
      <c r="C143" s="255"/>
      <c r="D143" s="429"/>
      <c r="E143" s="180"/>
      <c r="F143" s="180"/>
      <c r="G143" s="180"/>
      <c r="H143" s="180"/>
      <c r="I143" s="180"/>
      <c r="J143" s="180"/>
      <c r="K143" s="180"/>
      <c r="L143" s="180"/>
      <c r="M143" s="180"/>
      <c r="N143" s="180"/>
      <c r="O143" s="180"/>
      <c r="P143" s="180"/>
      <c r="Q143" s="385" t="s">
        <v>28</v>
      </c>
      <c r="R143" s="383" t="s">
        <v>232</v>
      </c>
      <c r="S143" s="272">
        <f t="shared" si="2"/>
        <v>136</v>
      </c>
      <c r="T143" s="272"/>
      <c r="U143" s="272" t="s">
        <v>21</v>
      </c>
      <c r="V143" s="271" t="s">
        <v>22</v>
      </c>
      <c r="W143" s="273" t="s">
        <v>233</v>
      </c>
      <c r="X143" s="180"/>
      <c r="Y143" s="180"/>
      <c r="Z143" s="175" t="s">
        <v>665</v>
      </c>
      <c r="AA143" s="109"/>
      <c r="AB143" s="109"/>
      <c r="AC143" s="109"/>
      <c r="AD143" s="109"/>
      <c r="AE143" s="109"/>
      <c r="AF143" s="109"/>
      <c r="AG143" s="109"/>
      <c r="AH143" s="109"/>
      <c r="AI143" s="109"/>
      <c r="AJ143" s="109"/>
      <c r="AK143" s="109"/>
      <c r="AL143" s="109"/>
      <c r="AM143" s="109"/>
      <c r="AN143" s="109"/>
    </row>
    <row r="144" spans="1:40" ht="33" customHeight="1">
      <c r="A144" s="226"/>
      <c r="B144" s="254"/>
      <c r="C144" s="255"/>
      <c r="D144" s="256"/>
      <c r="E144" s="202"/>
      <c r="F144" s="202"/>
      <c r="G144" s="202"/>
      <c r="H144" s="202"/>
      <c r="I144" s="202"/>
      <c r="J144" s="202"/>
      <c r="K144" s="202"/>
      <c r="L144" s="202"/>
      <c r="M144" s="202"/>
      <c r="N144" s="202"/>
      <c r="O144" s="202"/>
      <c r="P144" s="202"/>
      <c r="Q144" s="385" t="s">
        <v>37</v>
      </c>
      <c r="R144" s="354" t="s">
        <v>234</v>
      </c>
      <c r="S144" s="250">
        <f t="shared" si="2"/>
        <v>137</v>
      </c>
      <c r="T144" s="250"/>
      <c r="U144" s="250" t="s">
        <v>21</v>
      </c>
      <c r="V144" s="249" t="s">
        <v>22</v>
      </c>
      <c r="W144" s="252" t="s">
        <v>235</v>
      </c>
      <c r="X144" s="202"/>
      <c r="Y144" s="202"/>
      <c r="Z144" s="351" t="s">
        <v>665</v>
      </c>
      <c r="AA144" s="109"/>
      <c r="AB144" s="109"/>
      <c r="AC144" s="109"/>
      <c r="AD144" s="109"/>
      <c r="AE144" s="109"/>
      <c r="AF144" s="109"/>
      <c r="AG144" s="109"/>
      <c r="AH144" s="109"/>
      <c r="AI144" s="109"/>
      <c r="AJ144" s="109"/>
      <c r="AK144" s="109"/>
      <c r="AL144" s="109"/>
      <c r="AM144" s="109"/>
      <c r="AN144" s="109"/>
    </row>
    <row r="145" spans="1:40" ht="27" customHeight="1">
      <c r="A145" s="226"/>
      <c r="B145" s="254"/>
      <c r="C145" s="255"/>
      <c r="D145" s="256"/>
      <c r="E145" s="202"/>
      <c r="F145" s="202"/>
      <c r="G145" s="202"/>
      <c r="H145" s="202"/>
      <c r="I145" s="202"/>
      <c r="J145" s="202"/>
      <c r="K145" s="202"/>
      <c r="L145" s="202"/>
      <c r="M145" s="202"/>
      <c r="N145" s="202"/>
      <c r="O145" s="202"/>
      <c r="P145" s="202"/>
      <c r="Q145" s="355" t="s">
        <v>42</v>
      </c>
      <c r="R145" s="354" t="s">
        <v>236</v>
      </c>
      <c r="S145" s="250">
        <f t="shared" si="2"/>
        <v>138</v>
      </c>
      <c r="T145" s="250"/>
      <c r="U145" s="250" t="s">
        <v>31</v>
      </c>
      <c r="V145" s="249"/>
      <c r="W145" s="252" t="s">
        <v>237</v>
      </c>
      <c r="X145" s="202"/>
      <c r="Y145" s="202"/>
      <c r="Z145" s="351" t="s">
        <v>665</v>
      </c>
      <c r="AA145" s="109"/>
      <c r="AB145" s="109"/>
      <c r="AC145" s="109"/>
      <c r="AD145" s="109"/>
      <c r="AE145" s="109"/>
      <c r="AF145" s="109"/>
      <c r="AG145" s="109"/>
      <c r="AH145" s="109"/>
      <c r="AI145" s="109"/>
      <c r="AJ145" s="109"/>
      <c r="AK145" s="109"/>
      <c r="AL145" s="109"/>
      <c r="AM145" s="109"/>
      <c r="AN145" s="109"/>
    </row>
    <row r="146" spans="1:40" ht="27" customHeight="1">
      <c r="A146" s="265"/>
      <c r="B146" s="310"/>
      <c r="C146" s="285"/>
      <c r="D146" s="267"/>
      <c r="E146" s="199"/>
      <c r="F146" s="199"/>
      <c r="G146" s="199"/>
      <c r="H146" s="199"/>
      <c r="I146" s="199"/>
      <c r="J146" s="199"/>
      <c r="K146" s="199"/>
      <c r="L146" s="199"/>
      <c r="M146" s="199"/>
      <c r="N146" s="199"/>
      <c r="O146" s="199"/>
      <c r="P146" s="199"/>
      <c r="Q146" s="375"/>
      <c r="R146" s="362"/>
      <c r="S146" s="235">
        <f t="shared" si="2"/>
        <v>139</v>
      </c>
      <c r="T146" s="235"/>
      <c r="U146" s="235" t="s">
        <v>21</v>
      </c>
      <c r="V146" s="234" t="s">
        <v>22</v>
      </c>
      <c r="W146" s="237" t="s">
        <v>238</v>
      </c>
      <c r="X146" s="199"/>
      <c r="Y146" s="199"/>
      <c r="Z146" s="346" t="s">
        <v>665</v>
      </c>
      <c r="AA146" s="109"/>
      <c r="AB146" s="109"/>
      <c r="AC146" s="109"/>
      <c r="AD146" s="109"/>
      <c r="AE146" s="109"/>
      <c r="AF146" s="109"/>
      <c r="AG146" s="109"/>
      <c r="AH146" s="109"/>
      <c r="AI146" s="109"/>
      <c r="AJ146" s="109"/>
      <c r="AK146" s="109"/>
      <c r="AL146" s="109"/>
      <c r="AM146" s="109"/>
      <c r="AN146" s="109"/>
    </row>
    <row r="147" spans="1:40" ht="48">
      <c r="A147" s="218" t="s">
        <v>239</v>
      </c>
      <c r="B147" s="308"/>
      <c r="C147" s="268">
        <v>1</v>
      </c>
      <c r="D147" s="428" t="s">
        <v>240</v>
      </c>
      <c r="E147" s="202"/>
      <c r="F147" s="202"/>
      <c r="G147" s="202"/>
      <c r="H147" s="202"/>
      <c r="I147" s="202"/>
      <c r="J147" s="202"/>
      <c r="K147" s="202"/>
      <c r="L147" s="202"/>
      <c r="M147" s="202"/>
      <c r="N147" s="202"/>
      <c r="O147" s="202"/>
      <c r="P147" s="202"/>
      <c r="Q147" s="353" t="s">
        <v>19</v>
      </c>
      <c r="R147" s="354" t="s">
        <v>241</v>
      </c>
      <c r="S147" s="250">
        <f t="shared" si="2"/>
        <v>140</v>
      </c>
      <c r="T147" s="250"/>
      <c r="U147" s="250" t="s">
        <v>31</v>
      </c>
      <c r="V147" s="249" t="s">
        <v>22</v>
      </c>
      <c r="W147" s="252" t="s">
        <v>242</v>
      </c>
      <c r="X147" s="202" t="s">
        <v>656</v>
      </c>
      <c r="Y147" s="202"/>
      <c r="Z147" s="351" t="s">
        <v>665</v>
      </c>
      <c r="AA147" s="109"/>
      <c r="AB147" s="109"/>
      <c r="AC147" s="109"/>
      <c r="AD147" s="109"/>
      <c r="AE147" s="109"/>
      <c r="AF147" s="109"/>
      <c r="AG147" s="109"/>
      <c r="AH147" s="109"/>
      <c r="AI147" s="109"/>
      <c r="AJ147" s="109"/>
      <c r="AK147" s="109"/>
      <c r="AL147" s="109"/>
      <c r="AM147" s="109"/>
      <c r="AN147" s="109"/>
    </row>
    <row r="148" spans="1:40" ht="48">
      <c r="A148" s="226"/>
      <c r="B148" s="254"/>
      <c r="C148" s="255"/>
      <c r="D148" s="429"/>
      <c r="E148" s="199"/>
      <c r="F148" s="199"/>
      <c r="G148" s="199"/>
      <c r="H148" s="199"/>
      <c r="I148" s="199"/>
      <c r="J148" s="199"/>
      <c r="K148" s="199"/>
      <c r="L148" s="199"/>
      <c r="M148" s="199"/>
      <c r="N148" s="199"/>
      <c r="O148" s="199"/>
      <c r="P148" s="199"/>
      <c r="Q148" s="355"/>
      <c r="R148" s="362"/>
      <c r="S148" s="235">
        <f t="shared" si="2"/>
        <v>141</v>
      </c>
      <c r="T148" s="235"/>
      <c r="U148" s="235" t="s">
        <v>24</v>
      </c>
      <c r="V148" s="234" t="s">
        <v>22</v>
      </c>
      <c r="W148" s="237" t="s">
        <v>243</v>
      </c>
      <c r="X148" s="199" t="s">
        <v>656</v>
      </c>
      <c r="Y148" s="199"/>
      <c r="Z148" s="346" t="s">
        <v>665</v>
      </c>
      <c r="AA148" s="109"/>
      <c r="AB148" s="109"/>
      <c r="AC148" s="109"/>
      <c r="AD148" s="109"/>
      <c r="AE148" s="109"/>
      <c r="AF148" s="109"/>
      <c r="AG148" s="109"/>
      <c r="AH148" s="109"/>
      <c r="AI148" s="109"/>
      <c r="AJ148" s="109"/>
      <c r="AK148" s="109"/>
      <c r="AL148" s="109"/>
      <c r="AM148" s="109"/>
      <c r="AN148" s="109"/>
    </row>
    <row r="149" spans="1:40" ht="96">
      <c r="A149" s="265"/>
      <c r="B149" s="310"/>
      <c r="C149" s="285"/>
      <c r="D149" s="267"/>
      <c r="E149" s="180"/>
      <c r="F149" s="180"/>
      <c r="G149" s="180"/>
      <c r="H149" s="180"/>
      <c r="I149" s="180"/>
      <c r="J149" s="180"/>
      <c r="K149" s="180"/>
      <c r="L149" s="180"/>
      <c r="M149" s="180"/>
      <c r="N149" s="180"/>
      <c r="O149" s="180"/>
      <c r="P149" s="180"/>
      <c r="Q149" s="385" t="s">
        <v>28</v>
      </c>
      <c r="R149" s="372" t="s">
        <v>244</v>
      </c>
      <c r="S149" s="272">
        <f t="shared" si="2"/>
        <v>142</v>
      </c>
      <c r="T149" s="272"/>
      <c r="U149" s="272" t="s">
        <v>24</v>
      </c>
      <c r="V149" s="271" t="s">
        <v>22</v>
      </c>
      <c r="W149" s="273" t="s">
        <v>245</v>
      </c>
      <c r="X149" s="180"/>
      <c r="Y149" s="180"/>
      <c r="Z149" s="175" t="s">
        <v>665</v>
      </c>
      <c r="AA149" s="109"/>
      <c r="AB149" s="109"/>
      <c r="AC149" s="109"/>
      <c r="AD149" s="109"/>
      <c r="AE149" s="109"/>
      <c r="AF149" s="109"/>
      <c r="AG149" s="109"/>
      <c r="AH149" s="109"/>
      <c r="AI149" s="109"/>
      <c r="AJ149" s="109"/>
      <c r="AK149" s="109"/>
      <c r="AL149" s="109"/>
      <c r="AM149" s="109"/>
      <c r="AN149" s="109"/>
    </row>
    <row r="150" spans="1:40" ht="24" customHeight="1">
      <c r="A150" s="218" t="s">
        <v>246</v>
      </c>
      <c r="B150" s="308"/>
      <c r="C150" s="268">
        <v>1</v>
      </c>
      <c r="D150" s="424" t="s">
        <v>247</v>
      </c>
      <c r="E150" s="202"/>
      <c r="F150" s="202"/>
      <c r="G150" s="202"/>
      <c r="H150" s="202"/>
      <c r="I150" s="202"/>
      <c r="J150" s="202"/>
      <c r="K150" s="202"/>
      <c r="L150" s="202"/>
      <c r="M150" s="202"/>
      <c r="N150" s="202"/>
      <c r="O150" s="202"/>
      <c r="P150" s="202"/>
      <c r="Q150" s="364" t="s">
        <v>19</v>
      </c>
      <c r="R150" s="363" t="s">
        <v>248</v>
      </c>
      <c r="S150" s="250">
        <f t="shared" si="2"/>
        <v>143</v>
      </c>
      <c r="T150" s="250"/>
      <c r="U150" s="250" t="s">
        <v>31</v>
      </c>
      <c r="V150" s="250"/>
      <c r="W150" s="252" t="s">
        <v>249</v>
      </c>
      <c r="X150" s="202"/>
      <c r="Y150" s="202"/>
      <c r="Z150" s="351" t="s">
        <v>664</v>
      </c>
      <c r="AA150" s="109"/>
      <c r="AB150" s="109"/>
      <c r="AC150" s="109"/>
      <c r="AD150" s="109"/>
      <c r="AE150" s="109"/>
      <c r="AF150" s="109"/>
      <c r="AG150" s="109"/>
      <c r="AH150" s="109"/>
      <c r="AI150" s="109"/>
      <c r="AJ150" s="109"/>
      <c r="AK150" s="109"/>
      <c r="AL150" s="109"/>
      <c r="AM150" s="109"/>
      <c r="AN150" s="109"/>
    </row>
    <row r="151" spans="1:40" ht="24">
      <c r="A151" s="226"/>
      <c r="B151" s="254"/>
      <c r="C151" s="255"/>
      <c r="D151" s="425"/>
      <c r="E151" s="200"/>
      <c r="F151" s="200"/>
      <c r="G151" s="200"/>
      <c r="H151" s="200"/>
      <c r="I151" s="200"/>
      <c r="J151" s="200"/>
      <c r="K151" s="200"/>
      <c r="L151" s="200"/>
      <c r="M151" s="200"/>
      <c r="N151" s="200"/>
      <c r="O151" s="200"/>
      <c r="P151" s="200"/>
      <c r="Q151" s="366"/>
      <c r="R151" s="365"/>
      <c r="S151" s="239">
        <f t="shared" si="2"/>
        <v>144</v>
      </c>
      <c r="T151" s="239"/>
      <c r="U151" s="239" t="s">
        <v>21</v>
      </c>
      <c r="V151" s="239" t="s">
        <v>22</v>
      </c>
      <c r="W151" s="240" t="s">
        <v>250</v>
      </c>
      <c r="X151" s="200"/>
      <c r="Y151" s="200"/>
      <c r="Z151" s="349" t="s">
        <v>665</v>
      </c>
      <c r="AA151" s="109"/>
      <c r="AB151" s="109"/>
      <c r="AC151" s="109"/>
      <c r="AD151" s="109"/>
      <c r="AE151" s="109"/>
      <c r="AF151" s="109"/>
      <c r="AG151" s="109"/>
      <c r="AH151" s="109"/>
      <c r="AI151" s="109"/>
      <c r="AJ151" s="109"/>
      <c r="AK151" s="109"/>
      <c r="AL151" s="109"/>
      <c r="AM151" s="109"/>
      <c r="AN151" s="109"/>
    </row>
    <row r="152" spans="1:40" ht="24">
      <c r="A152" s="226"/>
      <c r="B152" s="254"/>
      <c r="C152" s="255"/>
      <c r="D152" s="270"/>
      <c r="E152" s="200"/>
      <c r="F152" s="200"/>
      <c r="G152" s="200"/>
      <c r="H152" s="200"/>
      <c r="I152" s="200"/>
      <c r="J152" s="200"/>
      <c r="K152" s="200"/>
      <c r="L152" s="200"/>
      <c r="M152" s="200"/>
      <c r="N152" s="200"/>
      <c r="O152" s="200"/>
      <c r="P152" s="200"/>
      <c r="Q152" s="366"/>
      <c r="R152" s="365"/>
      <c r="S152" s="239">
        <f t="shared" si="2"/>
        <v>145</v>
      </c>
      <c r="T152" s="239"/>
      <c r="U152" s="239" t="s">
        <v>31</v>
      </c>
      <c r="V152" s="239"/>
      <c r="W152" s="240" t="s">
        <v>251</v>
      </c>
      <c r="X152" s="200"/>
      <c r="Y152" s="200"/>
      <c r="Z152" s="349" t="s">
        <v>673</v>
      </c>
      <c r="AA152" s="109"/>
      <c r="AB152" s="109"/>
      <c r="AC152" s="109"/>
      <c r="AD152" s="109"/>
      <c r="AE152" s="109"/>
      <c r="AF152" s="109"/>
      <c r="AG152" s="109"/>
      <c r="AH152" s="109"/>
      <c r="AI152" s="109"/>
      <c r="AJ152" s="109"/>
      <c r="AK152" s="109"/>
      <c r="AL152" s="109"/>
      <c r="AM152" s="109"/>
      <c r="AN152" s="109"/>
    </row>
    <row r="153" spans="1:40" ht="60">
      <c r="A153" s="226"/>
      <c r="B153" s="254"/>
      <c r="C153" s="255"/>
      <c r="D153" s="270"/>
      <c r="E153" s="200"/>
      <c r="F153" s="200"/>
      <c r="G153" s="200"/>
      <c r="H153" s="200"/>
      <c r="I153" s="200"/>
      <c r="J153" s="200"/>
      <c r="K153" s="200"/>
      <c r="L153" s="200"/>
      <c r="M153" s="200"/>
      <c r="N153" s="200"/>
      <c r="O153" s="200"/>
      <c r="P153" s="200"/>
      <c r="Q153" s="366"/>
      <c r="R153" s="365"/>
      <c r="S153" s="239">
        <f t="shared" si="2"/>
        <v>146</v>
      </c>
      <c r="T153" s="239"/>
      <c r="U153" s="239" t="s">
        <v>31</v>
      </c>
      <c r="V153" s="239"/>
      <c r="W153" s="240" t="s">
        <v>252</v>
      </c>
      <c r="X153" s="200" t="s">
        <v>660</v>
      </c>
      <c r="Y153" s="200"/>
      <c r="Z153" s="349" t="s">
        <v>674</v>
      </c>
      <c r="AA153" s="109"/>
      <c r="AB153" s="109"/>
      <c r="AC153" s="109"/>
      <c r="AD153" s="109"/>
      <c r="AE153" s="109"/>
      <c r="AF153" s="109"/>
      <c r="AG153" s="109"/>
      <c r="AH153" s="109"/>
      <c r="AI153" s="109"/>
      <c r="AJ153" s="109"/>
      <c r="AK153" s="109"/>
      <c r="AL153" s="109"/>
      <c r="AM153" s="109"/>
      <c r="AN153" s="109"/>
    </row>
    <row r="154" spans="1:40" s="111" customFormat="1" ht="48">
      <c r="A154" s="226"/>
      <c r="B154" s="254"/>
      <c r="C154" s="285"/>
      <c r="D154" s="311"/>
      <c r="E154" s="199"/>
      <c r="F154" s="199"/>
      <c r="G154" s="199"/>
      <c r="H154" s="199"/>
      <c r="I154" s="199"/>
      <c r="J154" s="199"/>
      <c r="K154" s="199"/>
      <c r="L154" s="199"/>
      <c r="M154" s="199"/>
      <c r="N154" s="199"/>
      <c r="O154" s="199"/>
      <c r="P154" s="199"/>
      <c r="Q154" s="366"/>
      <c r="R154" s="365"/>
      <c r="S154" s="235">
        <f t="shared" si="2"/>
        <v>147</v>
      </c>
      <c r="T154" s="315"/>
      <c r="U154" s="235" t="s">
        <v>24</v>
      </c>
      <c r="V154" s="235" t="s">
        <v>22</v>
      </c>
      <c r="W154" s="237" t="s">
        <v>253</v>
      </c>
      <c r="X154" s="199" t="s">
        <v>660</v>
      </c>
      <c r="Y154" s="199"/>
      <c r="Z154" s="349" t="s">
        <v>674</v>
      </c>
      <c r="AA154" s="110"/>
      <c r="AB154" s="110"/>
      <c r="AC154" s="110"/>
      <c r="AD154" s="110"/>
      <c r="AE154" s="110"/>
      <c r="AF154" s="110"/>
      <c r="AG154" s="110"/>
      <c r="AH154" s="110"/>
      <c r="AI154" s="110"/>
      <c r="AJ154" s="110"/>
      <c r="AK154" s="110"/>
      <c r="AL154" s="110"/>
      <c r="AM154" s="110"/>
      <c r="AN154" s="110"/>
    </row>
    <row r="155" spans="1:40" ht="31.5" customHeight="1">
      <c r="A155" s="226"/>
      <c r="B155" s="254"/>
      <c r="C155" s="268">
        <v>2</v>
      </c>
      <c r="D155" s="433" t="s">
        <v>254</v>
      </c>
      <c r="E155" s="202">
        <v>1</v>
      </c>
      <c r="F155" s="202"/>
      <c r="G155" s="202"/>
      <c r="H155" s="202"/>
      <c r="I155" s="202"/>
      <c r="J155" s="202"/>
      <c r="K155" s="202"/>
      <c r="L155" s="202"/>
      <c r="M155" s="202"/>
      <c r="N155" s="202"/>
      <c r="O155" s="202"/>
      <c r="P155" s="202"/>
      <c r="Q155" s="386" t="s">
        <v>28</v>
      </c>
      <c r="R155" s="387" t="s">
        <v>255</v>
      </c>
      <c r="S155" s="250">
        <f t="shared" si="2"/>
        <v>148</v>
      </c>
      <c r="T155" s="250"/>
      <c r="U155" s="250" t="s">
        <v>21</v>
      </c>
      <c r="V155" s="250" t="s">
        <v>22</v>
      </c>
      <c r="W155" s="252" t="s">
        <v>256</v>
      </c>
      <c r="X155" s="202"/>
      <c r="Y155" s="202"/>
      <c r="Z155" s="351" t="s">
        <v>693</v>
      </c>
      <c r="AA155" s="109"/>
      <c r="AB155" s="109"/>
      <c r="AC155" s="109"/>
      <c r="AD155" s="109"/>
      <c r="AE155" s="109"/>
      <c r="AF155" s="109"/>
      <c r="AG155" s="109"/>
      <c r="AH155" s="109"/>
      <c r="AI155" s="109"/>
      <c r="AJ155" s="109"/>
      <c r="AK155" s="109"/>
      <c r="AL155" s="109"/>
      <c r="AM155" s="109"/>
      <c r="AN155" s="109"/>
    </row>
    <row r="156" spans="1:40" ht="24">
      <c r="A156" s="226"/>
      <c r="B156" s="254"/>
      <c r="C156" s="255"/>
      <c r="D156" s="434"/>
      <c r="E156" s="200"/>
      <c r="F156" s="200"/>
      <c r="G156" s="200"/>
      <c r="H156" s="200"/>
      <c r="I156" s="200"/>
      <c r="J156" s="200"/>
      <c r="K156" s="200"/>
      <c r="L156" s="200"/>
      <c r="M156" s="200"/>
      <c r="N156" s="200"/>
      <c r="O156" s="200"/>
      <c r="P156" s="200"/>
      <c r="Q156" s="388"/>
      <c r="R156" s="389"/>
      <c r="S156" s="239">
        <f t="shared" si="2"/>
        <v>149</v>
      </c>
      <c r="T156" s="239"/>
      <c r="U156" s="239" t="s">
        <v>21</v>
      </c>
      <c r="V156" s="239" t="s">
        <v>22</v>
      </c>
      <c r="W156" s="240" t="s">
        <v>257</v>
      </c>
      <c r="X156" s="200"/>
      <c r="Y156" s="200"/>
      <c r="Z156" s="351" t="s">
        <v>693</v>
      </c>
      <c r="AA156" s="109"/>
      <c r="AB156" s="109"/>
      <c r="AC156" s="109"/>
      <c r="AD156" s="109"/>
      <c r="AE156" s="109"/>
      <c r="AF156" s="109"/>
      <c r="AG156" s="109"/>
      <c r="AH156" s="109"/>
      <c r="AI156" s="109"/>
      <c r="AJ156" s="109"/>
      <c r="AK156" s="109"/>
      <c r="AL156" s="109"/>
      <c r="AM156" s="109"/>
      <c r="AN156" s="109"/>
    </row>
    <row r="157" spans="1:40" ht="24">
      <c r="A157" s="226"/>
      <c r="B157" s="254"/>
      <c r="C157" s="255"/>
      <c r="D157" s="434"/>
      <c r="E157" s="200"/>
      <c r="F157" s="200"/>
      <c r="G157" s="200"/>
      <c r="H157" s="200"/>
      <c r="I157" s="200"/>
      <c r="J157" s="200"/>
      <c r="K157" s="200"/>
      <c r="L157" s="200"/>
      <c r="M157" s="200"/>
      <c r="N157" s="200"/>
      <c r="O157" s="200"/>
      <c r="P157" s="200"/>
      <c r="Q157" s="388"/>
      <c r="R157" s="389"/>
      <c r="S157" s="239">
        <f t="shared" si="2"/>
        <v>150</v>
      </c>
      <c r="T157" s="239"/>
      <c r="U157" s="239" t="s">
        <v>21</v>
      </c>
      <c r="V157" s="239" t="s">
        <v>22</v>
      </c>
      <c r="W157" s="240" t="s">
        <v>258</v>
      </c>
      <c r="X157" s="200"/>
      <c r="Y157" s="200"/>
      <c r="Z157" s="351" t="s">
        <v>693</v>
      </c>
      <c r="AA157" s="109"/>
      <c r="AB157" s="109"/>
      <c r="AC157" s="109"/>
      <c r="AD157" s="109"/>
      <c r="AE157" s="109"/>
      <c r="AF157" s="109"/>
      <c r="AG157" s="109"/>
      <c r="AH157" s="109"/>
      <c r="AI157" s="109"/>
      <c r="AJ157" s="109"/>
      <c r="AK157" s="109"/>
      <c r="AL157" s="109"/>
      <c r="AM157" s="109"/>
      <c r="AN157" s="109"/>
    </row>
    <row r="158" spans="1:40" ht="24">
      <c r="A158" s="226"/>
      <c r="B158" s="254"/>
      <c r="C158" s="285"/>
      <c r="D158" s="317"/>
      <c r="E158" s="199">
        <v>1</v>
      </c>
      <c r="F158" s="199"/>
      <c r="G158" s="199"/>
      <c r="H158" s="199"/>
      <c r="I158" s="199"/>
      <c r="J158" s="199"/>
      <c r="K158" s="199"/>
      <c r="L158" s="199"/>
      <c r="M158" s="199"/>
      <c r="N158" s="199"/>
      <c r="O158" s="199"/>
      <c r="P158" s="199"/>
      <c r="Q158" s="388"/>
      <c r="R158" s="390"/>
      <c r="S158" s="235">
        <f t="shared" si="2"/>
        <v>151</v>
      </c>
      <c r="T158" s="235"/>
      <c r="U158" s="235" t="s">
        <v>31</v>
      </c>
      <c r="V158" s="235"/>
      <c r="W158" s="237" t="s">
        <v>259</v>
      </c>
      <c r="X158" s="199"/>
      <c r="Y158" s="199"/>
      <c r="Z158" s="351" t="s">
        <v>693</v>
      </c>
      <c r="AA158" s="109"/>
      <c r="AB158" s="109"/>
      <c r="AC158" s="109"/>
      <c r="AD158" s="109"/>
      <c r="AE158" s="109"/>
      <c r="AF158" s="109"/>
      <c r="AG158" s="109"/>
      <c r="AH158" s="109"/>
      <c r="AI158" s="109"/>
      <c r="AJ158" s="109"/>
      <c r="AK158" s="109"/>
      <c r="AL158" s="109"/>
      <c r="AM158" s="109"/>
      <c r="AN158" s="109"/>
    </row>
    <row r="159" spans="1:40" ht="24">
      <c r="A159" s="226"/>
      <c r="B159" s="254"/>
      <c r="C159" s="268">
        <v>3</v>
      </c>
      <c r="D159" s="433" t="s">
        <v>260</v>
      </c>
      <c r="E159" s="202"/>
      <c r="F159" s="202"/>
      <c r="G159" s="202"/>
      <c r="H159" s="202"/>
      <c r="I159" s="202"/>
      <c r="J159" s="202"/>
      <c r="K159" s="202"/>
      <c r="L159" s="202"/>
      <c r="M159" s="202"/>
      <c r="N159" s="202"/>
      <c r="O159" s="202"/>
      <c r="P159" s="202"/>
      <c r="Q159" s="386" t="s">
        <v>37</v>
      </c>
      <c r="R159" s="387" t="s">
        <v>261</v>
      </c>
      <c r="S159" s="250">
        <f t="shared" si="2"/>
        <v>152</v>
      </c>
      <c r="T159" s="250"/>
      <c r="U159" s="250" t="s">
        <v>31</v>
      </c>
      <c r="V159" s="250"/>
      <c r="W159" s="252" t="s">
        <v>262</v>
      </c>
      <c r="X159" s="202"/>
      <c r="Y159" s="202"/>
      <c r="Z159" s="461" t="s">
        <v>688</v>
      </c>
      <c r="AA159" s="109"/>
      <c r="AB159" s="109"/>
      <c r="AC159" s="109"/>
      <c r="AD159" s="109"/>
      <c r="AE159" s="109"/>
      <c r="AF159" s="109"/>
      <c r="AG159" s="109"/>
      <c r="AH159" s="109"/>
      <c r="AI159" s="109"/>
      <c r="AJ159" s="109"/>
      <c r="AK159" s="109"/>
      <c r="AL159" s="109"/>
      <c r="AM159" s="109"/>
      <c r="AN159" s="109"/>
    </row>
    <row r="160" spans="1:40" s="111" customFormat="1" ht="24">
      <c r="A160" s="226"/>
      <c r="B160" s="254"/>
      <c r="C160" s="255"/>
      <c r="D160" s="434"/>
      <c r="E160" s="200"/>
      <c r="F160" s="200"/>
      <c r="G160" s="200"/>
      <c r="H160" s="200"/>
      <c r="I160" s="200"/>
      <c r="J160" s="200"/>
      <c r="K160" s="200"/>
      <c r="L160" s="200"/>
      <c r="M160" s="200"/>
      <c r="N160" s="200"/>
      <c r="O160" s="200"/>
      <c r="P160" s="200"/>
      <c r="Q160" s="388"/>
      <c r="R160" s="389"/>
      <c r="S160" s="239">
        <f t="shared" si="2"/>
        <v>153</v>
      </c>
      <c r="T160" s="239"/>
      <c r="U160" s="239" t="s">
        <v>21</v>
      </c>
      <c r="V160" s="239" t="s">
        <v>33</v>
      </c>
      <c r="W160" s="240" t="s">
        <v>263</v>
      </c>
      <c r="X160" s="200"/>
      <c r="Y160" s="200"/>
      <c r="Z160" s="461"/>
      <c r="AA160" s="110"/>
      <c r="AB160" s="110"/>
      <c r="AC160" s="110"/>
      <c r="AD160" s="110"/>
      <c r="AE160" s="110"/>
      <c r="AF160" s="110"/>
      <c r="AG160" s="110"/>
      <c r="AH160" s="110"/>
      <c r="AI160" s="110"/>
      <c r="AJ160" s="110"/>
      <c r="AK160" s="110"/>
      <c r="AL160" s="110"/>
      <c r="AM160" s="110"/>
      <c r="AN160" s="110"/>
    </row>
    <row r="161" spans="1:40" s="111" customFormat="1" ht="24">
      <c r="A161" s="226"/>
      <c r="B161" s="254"/>
      <c r="C161" s="255"/>
      <c r="D161" s="316"/>
      <c r="E161" s="200"/>
      <c r="F161" s="200"/>
      <c r="G161" s="200"/>
      <c r="H161" s="200"/>
      <c r="I161" s="200"/>
      <c r="J161" s="200"/>
      <c r="K161" s="200"/>
      <c r="L161" s="200"/>
      <c r="M161" s="200"/>
      <c r="N161" s="200"/>
      <c r="O161" s="200"/>
      <c r="P161" s="200"/>
      <c r="Q161" s="388"/>
      <c r="R161" s="389"/>
      <c r="S161" s="239">
        <f t="shared" si="2"/>
        <v>154</v>
      </c>
      <c r="T161" s="239"/>
      <c r="U161" s="239" t="s">
        <v>21</v>
      </c>
      <c r="V161" s="239" t="s">
        <v>33</v>
      </c>
      <c r="W161" s="240" t="s">
        <v>264</v>
      </c>
      <c r="X161" s="200"/>
      <c r="Y161" s="200"/>
      <c r="Z161" s="460"/>
      <c r="AA161" s="110"/>
      <c r="AB161" s="110"/>
      <c r="AC161" s="110"/>
      <c r="AD161" s="110"/>
      <c r="AE161" s="110"/>
      <c r="AF161" s="110"/>
      <c r="AG161" s="110"/>
      <c r="AH161" s="110"/>
      <c r="AI161" s="110"/>
      <c r="AJ161" s="110"/>
      <c r="AK161" s="110"/>
      <c r="AL161" s="110"/>
      <c r="AM161" s="110"/>
      <c r="AN161" s="110"/>
    </row>
    <row r="162" spans="1:40" ht="24">
      <c r="A162" s="226"/>
      <c r="B162" s="254"/>
      <c r="C162" s="255"/>
      <c r="D162" s="316"/>
      <c r="E162" s="200"/>
      <c r="F162" s="200"/>
      <c r="G162" s="200"/>
      <c r="H162" s="200"/>
      <c r="I162" s="200"/>
      <c r="J162" s="200"/>
      <c r="K162" s="200"/>
      <c r="L162" s="200"/>
      <c r="M162" s="200"/>
      <c r="N162" s="200"/>
      <c r="O162" s="200"/>
      <c r="P162" s="200"/>
      <c r="Q162" s="388"/>
      <c r="R162" s="389"/>
      <c r="S162" s="239">
        <f t="shared" si="2"/>
        <v>155</v>
      </c>
      <c r="T162" s="239"/>
      <c r="U162" s="239" t="s">
        <v>21</v>
      </c>
      <c r="V162" s="239" t="s">
        <v>22</v>
      </c>
      <c r="W162" s="240" t="s">
        <v>265</v>
      </c>
      <c r="X162" s="200"/>
      <c r="Y162" s="200"/>
      <c r="Z162" s="460"/>
      <c r="AA162" s="109"/>
      <c r="AB162" s="109"/>
      <c r="AC162" s="109"/>
      <c r="AD162" s="109"/>
      <c r="AE162" s="109"/>
      <c r="AF162" s="109"/>
      <c r="AG162" s="109"/>
      <c r="AH162" s="109"/>
      <c r="AI162" s="109"/>
      <c r="AJ162" s="109"/>
      <c r="AK162" s="109"/>
      <c r="AL162" s="109"/>
      <c r="AM162" s="109"/>
      <c r="AN162" s="109"/>
    </row>
    <row r="163" spans="1:40" s="111" customFormat="1" ht="24">
      <c r="A163" s="226"/>
      <c r="B163" s="254"/>
      <c r="C163" s="255"/>
      <c r="D163" s="316"/>
      <c r="E163" s="200"/>
      <c r="F163" s="200"/>
      <c r="G163" s="200"/>
      <c r="H163" s="200"/>
      <c r="I163" s="200"/>
      <c r="J163" s="200"/>
      <c r="K163" s="200"/>
      <c r="L163" s="200"/>
      <c r="M163" s="200"/>
      <c r="N163" s="200"/>
      <c r="O163" s="200"/>
      <c r="P163" s="200"/>
      <c r="Q163" s="388"/>
      <c r="R163" s="389"/>
      <c r="S163" s="239">
        <f t="shared" si="2"/>
        <v>156</v>
      </c>
      <c r="T163" s="239"/>
      <c r="U163" s="239" t="s">
        <v>21</v>
      </c>
      <c r="V163" s="239" t="s">
        <v>63</v>
      </c>
      <c r="W163" s="240" t="s">
        <v>266</v>
      </c>
      <c r="X163" s="200"/>
      <c r="Y163" s="200"/>
      <c r="Z163" s="460"/>
      <c r="AA163" s="110"/>
      <c r="AB163" s="110"/>
      <c r="AC163" s="110"/>
      <c r="AD163" s="110"/>
      <c r="AE163" s="110"/>
      <c r="AF163" s="110"/>
      <c r="AG163" s="110"/>
      <c r="AH163" s="110"/>
      <c r="AI163" s="110"/>
      <c r="AJ163" s="110"/>
      <c r="AK163" s="110"/>
      <c r="AL163" s="110"/>
      <c r="AM163" s="110"/>
      <c r="AN163" s="110"/>
    </row>
    <row r="164" spans="1:40" ht="24">
      <c r="A164" s="226"/>
      <c r="B164" s="254"/>
      <c r="C164" s="255"/>
      <c r="D164" s="316"/>
      <c r="E164" s="200"/>
      <c r="F164" s="200"/>
      <c r="G164" s="200"/>
      <c r="H164" s="200"/>
      <c r="I164" s="200"/>
      <c r="J164" s="200"/>
      <c r="K164" s="200"/>
      <c r="L164" s="200"/>
      <c r="M164" s="200"/>
      <c r="N164" s="200"/>
      <c r="O164" s="200"/>
      <c r="P164" s="200"/>
      <c r="Q164" s="388"/>
      <c r="R164" s="389"/>
      <c r="S164" s="239">
        <f t="shared" si="2"/>
        <v>157</v>
      </c>
      <c r="T164" s="239"/>
      <c r="U164" s="239" t="s">
        <v>21</v>
      </c>
      <c r="V164" s="239" t="s">
        <v>22</v>
      </c>
      <c r="W164" s="240" t="s">
        <v>267</v>
      </c>
      <c r="X164" s="200"/>
      <c r="Y164" s="200"/>
      <c r="Z164" s="460"/>
      <c r="AA164" s="109"/>
      <c r="AB164" s="109"/>
      <c r="AC164" s="109"/>
      <c r="AD164" s="109"/>
      <c r="AE164" s="109"/>
      <c r="AF164" s="109"/>
      <c r="AG164" s="109"/>
      <c r="AH164" s="109"/>
      <c r="AI164" s="109"/>
      <c r="AJ164" s="109"/>
      <c r="AK164" s="109"/>
      <c r="AL164" s="109"/>
      <c r="AM164" s="109"/>
      <c r="AN164" s="109"/>
    </row>
    <row r="165" spans="1:40" s="111" customFormat="1" ht="24">
      <c r="A165" s="226"/>
      <c r="B165" s="254"/>
      <c r="C165" s="255"/>
      <c r="D165" s="316"/>
      <c r="E165" s="199"/>
      <c r="F165" s="199"/>
      <c r="G165" s="199"/>
      <c r="H165" s="199"/>
      <c r="I165" s="199"/>
      <c r="J165" s="199"/>
      <c r="K165" s="199"/>
      <c r="L165" s="199"/>
      <c r="M165" s="199"/>
      <c r="N165" s="199"/>
      <c r="O165" s="199"/>
      <c r="P165" s="199"/>
      <c r="Q165" s="388"/>
      <c r="R165" s="390"/>
      <c r="S165" s="235">
        <f t="shared" si="2"/>
        <v>158</v>
      </c>
      <c r="T165" s="235"/>
      <c r="U165" s="235" t="s">
        <v>21</v>
      </c>
      <c r="V165" s="235" t="s">
        <v>22</v>
      </c>
      <c r="W165" s="237" t="s">
        <v>268</v>
      </c>
      <c r="X165" s="199"/>
      <c r="Y165" s="199"/>
      <c r="Z165" s="462"/>
      <c r="AA165" s="110"/>
      <c r="AB165" s="110"/>
      <c r="AC165" s="110"/>
      <c r="AD165" s="110"/>
      <c r="AE165" s="110"/>
      <c r="AF165" s="110"/>
      <c r="AG165" s="110"/>
      <c r="AH165" s="110"/>
      <c r="AI165" s="110"/>
      <c r="AJ165" s="110"/>
      <c r="AK165" s="110"/>
      <c r="AL165" s="110"/>
      <c r="AM165" s="110"/>
      <c r="AN165" s="110"/>
    </row>
    <row r="166" spans="1:40" s="111" customFormat="1" ht="24">
      <c r="A166" s="226"/>
      <c r="B166" s="254"/>
      <c r="C166" s="255"/>
      <c r="D166" s="316"/>
      <c r="E166" s="202"/>
      <c r="F166" s="202"/>
      <c r="G166" s="202"/>
      <c r="H166" s="202"/>
      <c r="I166" s="202"/>
      <c r="J166" s="202"/>
      <c r="K166" s="202"/>
      <c r="L166" s="202"/>
      <c r="M166" s="202"/>
      <c r="N166" s="202"/>
      <c r="O166" s="202"/>
      <c r="P166" s="202"/>
      <c r="Q166" s="391" t="s">
        <v>42</v>
      </c>
      <c r="R166" s="431" t="s">
        <v>269</v>
      </c>
      <c r="S166" s="250">
        <f t="shared" si="2"/>
        <v>159</v>
      </c>
      <c r="T166" s="318"/>
      <c r="U166" s="250" t="s">
        <v>31</v>
      </c>
      <c r="V166" s="250"/>
      <c r="W166" s="252" t="s">
        <v>270</v>
      </c>
      <c r="X166" s="202"/>
      <c r="Y166" s="202"/>
      <c r="Z166" s="461" t="s">
        <v>661</v>
      </c>
      <c r="AA166" s="110"/>
      <c r="AB166" s="110"/>
      <c r="AC166" s="110"/>
      <c r="AD166" s="110"/>
      <c r="AE166" s="110"/>
      <c r="AF166" s="110"/>
      <c r="AG166" s="110"/>
      <c r="AH166" s="110"/>
      <c r="AI166" s="110"/>
      <c r="AJ166" s="110"/>
      <c r="AK166" s="110"/>
      <c r="AL166" s="110"/>
      <c r="AM166" s="110"/>
      <c r="AN166" s="110"/>
    </row>
    <row r="167" spans="1:40" s="111" customFormat="1" ht="24">
      <c r="A167" s="226"/>
      <c r="B167" s="254"/>
      <c r="C167" s="255"/>
      <c r="D167" s="316"/>
      <c r="E167" s="200"/>
      <c r="F167" s="200"/>
      <c r="G167" s="200"/>
      <c r="H167" s="200"/>
      <c r="I167" s="200"/>
      <c r="J167" s="200"/>
      <c r="K167" s="200"/>
      <c r="L167" s="200"/>
      <c r="M167" s="200"/>
      <c r="N167" s="200"/>
      <c r="O167" s="200"/>
      <c r="P167" s="200"/>
      <c r="Q167" s="388"/>
      <c r="R167" s="432"/>
      <c r="S167" s="239">
        <f t="shared" si="2"/>
        <v>160</v>
      </c>
      <c r="T167" s="319"/>
      <c r="U167" s="239" t="s">
        <v>21</v>
      </c>
      <c r="V167" s="239" t="s">
        <v>33</v>
      </c>
      <c r="W167" s="240" t="s">
        <v>271</v>
      </c>
      <c r="X167" s="200"/>
      <c r="Y167" s="200"/>
      <c r="Z167" s="460" t="s">
        <v>665</v>
      </c>
      <c r="AA167" s="110"/>
      <c r="AB167" s="110"/>
      <c r="AC167" s="110"/>
      <c r="AD167" s="110"/>
      <c r="AE167" s="110"/>
      <c r="AF167" s="110"/>
      <c r="AG167" s="110"/>
      <c r="AH167" s="110"/>
      <c r="AI167" s="110"/>
      <c r="AJ167" s="110"/>
      <c r="AK167" s="110"/>
      <c r="AL167" s="110"/>
      <c r="AM167" s="110"/>
      <c r="AN167" s="110"/>
    </row>
    <row r="168" spans="1:40" ht="24">
      <c r="A168" s="265"/>
      <c r="B168" s="310"/>
      <c r="C168" s="285"/>
      <c r="D168" s="317"/>
      <c r="E168" s="199"/>
      <c r="F168" s="199"/>
      <c r="G168" s="199"/>
      <c r="H168" s="199"/>
      <c r="I168" s="199"/>
      <c r="J168" s="199"/>
      <c r="K168" s="199"/>
      <c r="L168" s="199"/>
      <c r="M168" s="199"/>
      <c r="N168" s="199"/>
      <c r="O168" s="199"/>
      <c r="P168" s="199"/>
      <c r="Q168" s="392"/>
      <c r="R168" s="390"/>
      <c r="S168" s="235">
        <f t="shared" si="2"/>
        <v>161</v>
      </c>
      <c r="T168" s="235"/>
      <c r="U168" s="235" t="s">
        <v>21</v>
      </c>
      <c r="V168" s="235" t="s">
        <v>63</v>
      </c>
      <c r="W168" s="237" t="s">
        <v>272</v>
      </c>
      <c r="X168" s="199"/>
      <c r="Y168" s="199"/>
      <c r="Z168" s="462" t="s">
        <v>664</v>
      </c>
      <c r="AA168" s="109"/>
      <c r="AB168" s="109"/>
      <c r="AC168" s="109"/>
      <c r="AD168" s="109"/>
      <c r="AE168" s="109"/>
      <c r="AF168" s="109"/>
      <c r="AG168" s="109"/>
      <c r="AH168" s="109"/>
      <c r="AI168" s="109"/>
      <c r="AJ168" s="109"/>
      <c r="AK168" s="109"/>
      <c r="AL168" s="109"/>
      <c r="AM168" s="109"/>
      <c r="AN168" s="109"/>
    </row>
    <row r="169" spans="1:40" s="113" customFormat="1" ht="24">
      <c r="A169" s="218" t="s">
        <v>273</v>
      </c>
      <c r="B169" s="308"/>
      <c r="C169" s="268">
        <v>1</v>
      </c>
      <c r="D169" s="433" t="s">
        <v>274</v>
      </c>
      <c r="E169" s="202"/>
      <c r="F169" s="202"/>
      <c r="G169" s="202"/>
      <c r="H169" s="202"/>
      <c r="I169" s="202"/>
      <c r="J169" s="202"/>
      <c r="K169" s="202"/>
      <c r="L169" s="202"/>
      <c r="M169" s="202"/>
      <c r="N169" s="202"/>
      <c r="O169" s="202"/>
      <c r="P169" s="202"/>
      <c r="Q169" s="386" t="s">
        <v>19</v>
      </c>
      <c r="R169" s="387" t="s">
        <v>275</v>
      </c>
      <c r="S169" s="250">
        <f t="shared" si="2"/>
        <v>162</v>
      </c>
      <c r="T169" s="250"/>
      <c r="U169" s="250" t="s">
        <v>31</v>
      </c>
      <c r="V169" s="250"/>
      <c r="W169" s="252" t="s">
        <v>276</v>
      </c>
      <c r="X169" s="202"/>
      <c r="Y169" s="202"/>
      <c r="Z169" s="351" t="s">
        <v>664</v>
      </c>
      <c r="AA169" s="112"/>
      <c r="AB169" s="112"/>
      <c r="AC169" s="112"/>
      <c r="AD169" s="112"/>
      <c r="AE169" s="112"/>
      <c r="AF169" s="112"/>
      <c r="AG169" s="112"/>
      <c r="AH169" s="112"/>
      <c r="AI169" s="112"/>
      <c r="AJ169" s="112"/>
      <c r="AK169" s="112"/>
      <c r="AL169" s="112"/>
      <c r="AM169" s="112"/>
      <c r="AN169" s="112"/>
    </row>
    <row r="170" spans="1:40" s="113" customFormat="1" ht="24">
      <c r="A170" s="226"/>
      <c r="B170" s="254"/>
      <c r="C170" s="255"/>
      <c r="D170" s="434"/>
      <c r="E170" s="200"/>
      <c r="F170" s="200"/>
      <c r="G170" s="200"/>
      <c r="H170" s="200"/>
      <c r="I170" s="200"/>
      <c r="J170" s="200"/>
      <c r="K170" s="200"/>
      <c r="L170" s="200"/>
      <c r="M170" s="200"/>
      <c r="N170" s="200"/>
      <c r="O170" s="200"/>
      <c r="P170" s="200"/>
      <c r="Q170" s="388"/>
      <c r="R170" s="389"/>
      <c r="S170" s="239">
        <f t="shared" si="2"/>
        <v>163</v>
      </c>
      <c r="T170" s="239"/>
      <c r="U170" s="239" t="s">
        <v>21</v>
      </c>
      <c r="V170" s="239" t="s">
        <v>63</v>
      </c>
      <c r="W170" s="240" t="s">
        <v>277</v>
      </c>
      <c r="X170" s="200"/>
      <c r="Y170" s="200"/>
      <c r="Z170" s="349" t="s">
        <v>665</v>
      </c>
      <c r="AA170" s="112"/>
      <c r="AB170" s="112"/>
      <c r="AC170" s="112"/>
      <c r="AD170" s="112"/>
      <c r="AE170" s="112"/>
      <c r="AF170" s="112"/>
      <c r="AG170" s="112"/>
      <c r="AH170" s="112"/>
      <c r="AI170" s="112"/>
      <c r="AJ170" s="112"/>
      <c r="AK170" s="112"/>
      <c r="AL170" s="112"/>
      <c r="AM170" s="112"/>
      <c r="AN170" s="112"/>
    </row>
    <row r="171" spans="1:40" s="113" customFormat="1" ht="24">
      <c r="A171" s="226"/>
      <c r="B171" s="254"/>
      <c r="C171" s="255"/>
      <c r="D171" s="316"/>
      <c r="E171" s="200"/>
      <c r="F171" s="200"/>
      <c r="G171" s="200"/>
      <c r="H171" s="200"/>
      <c r="I171" s="200"/>
      <c r="J171" s="200"/>
      <c r="K171" s="200"/>
      <c r="L171" s="200"/>
      <c r="M171" s="200"/>
      <c r="N171" s="200"/>
      <c r="O171" s="200"/>
      <c r="P171" s="200"/>
      <c r="Q171" s="388"/>
      <c r="R171" s="389"/>
      <c r="S171" s="239">
        <f t="shared" si="2"/>
        <v>164</v>
      </c>
      <c r="T171" s="320"/>
      <c r="U171" s="239" t="s">
        <v>21</v>
      </c>
      <c r="V171" s="239" t="s">
        <v>22</v>
      </c>
      <c r="W171" s="240" t="s">
        <v>278</v>
      </c>
      <c r="X171" s="200"/>
      <c r="Y171" s="200"/>
      <c r="Z171" s="349" t="s">
        <v>664</v>
      </c>
      <c r="AA171" s="112"/>
      <c r="AB171" s="112"/>
      <c r="AC171" s="112"/>
      <c r="AD171" s="112"/>
      <c r="AE171" s="112"/>
      <c r="AF171" s="112"/>
      <c r="AG171" s="112"/>
      <c r="AH171" s="112"/>
      <c r="AI171" s="112"/>
      <c r="AJ171" s="112"/>
      <c r="AK171" s="112"/>
      <c r="AL171" s="112"/>
      <c r="AM171" s="112"/>
      <c r="AN171" s="112"/>
    </row>
    <row r="172" spans="1:40" s="115" customFormat="1" ht="24">
      <c r="A172" s="226"/>
      <c r="B172" s="254"/>
      <c r="C172" s="255"/>
      <c r="D172" s="316"/>
      <c r="E172" s="200"/>
      <c r="F172" s="200"/>
      <c r="G172" s="200"/>
      <c r="H172" s="200"/>
      <c r="I172" s="200"/>
      <c r="J172" s="200"/>
      <c r="K172" s="200"/>
      <c r="L172" s="200"/>
      <c r="M172" s="200"/>
      <c r="N172" s="200"/>
      <c r="O172" s="200"/>
      <c r="P172" s="200"/>
      <c r="Q172" s="388"/>
      <c r="R172" s="389"/>
      <c r="S172" s="239">
        <f t="shared" si="2"/>
        <v>165</v>
      </c>
      <c r="T172" s="239"/>
      <c r="U172" s="239" t="s">
        <v>21</v>
      </c>
      <c r="V172" s="239" t="s">
        <v>22</v>
      </c>
      <c r="W172" s="240" t="s">
        <v>279</v>
      </c>
      <c r="X172" s="200"/>
      <c r="Y172" s="200"/>
      <c r="Z172" s="349" t="s">
        <v>664</v>
      </c>
      <c r="AA172" s="114"/>
      <c r="AB172" s="114"/>
      <c r="AC172" s="114"/>
      <c r="AD172" s="114"/>
      <c r="AE172" s="114"/>
      <c r="AF172" s="114"/>
      <c r="AG172" s="114"/>
      <c r="AH172" s="114"/>
      <c r="AI172" s="114"/>
      <c r="AJ172" s="114"/>
      <c r="AK172" s="114"/>
      <c r="AL172" s="114"/>
      <c r="AM172" s="114"/>
      <c r="AN172" s="114"/>
    </row>
    <row r="173" spans="1:40" s="115" customFormat="1" ht="24">
      <c r="A173" s="226"/>
      <c r="B173" s="254"/>
      <c r="C173" s="255"/>
      <c r="D173" s="316"/>
      <c r="E173" s="199"/>
      <c r="F173" s="199"/>
      <c r="G173" s="199"/>
      <c r="H173" s="199"/>
      <c r="I173" s="199"/>
      <c r="J173" s="199"/>
      <c r="K173" s="199"/>
      <c r="L173" s="199"/>
      <c r="M173" s="199"/>
      <c r="N173" s="199"/>
      <c r="O173" s="199">
        <v>1</v>
      </c>
      <c r="P173" s="199"/>
      <c r="Q173" s="392"/>
      <c r="R173" s="390"/>
      <c r="S173" s="235">
        <f t="shared" si="2"/>
        <v>166</v>
      </c>
      <c r="T173" s="235"/>
      <c r="U173" s="235" t="s">
        <v>31</v>
      </c>
      <c r="V173" s="235"/>
      <c r="W173" s="237" t="s">
        <v>280</v>
      </c>
      <c r="X173" s="199"/>
      <c r="Y173" s="199"/>
      <c r="Z173" s="346" t="s">
        <v>664</v>
      </c>
      <c r="AA173" s="114"/>
      <c r="AB173" s="114"/>
      <c r="AC173" s="114"/>
      <c r="AD173" s="114"/>
      <c r="AE173" s="114"/>
      <c r="AF173" s="114"/>
      <c r="AG173" s="114"/>
      <c r="AH173" s="114"/>
      <c r="AI173" s="114"/>
      <c r="AJ173" s="114"/>
      <c r="AK173" s="114"/>
      <c r="AL173" s="114"/>
      <c r="AM173" s="114"/>
      <c r="AN173" s="114"/>
    </row>
    <row r="174" spans="1:40" s="113" customFormat="1" ht="72">
      <c r="A174" s="226"/>
      <c r="B174" s="254"/>
      <c r="C174" s="255"/>
      <c r="D174" s="316"/>
      <c r="E174" s="202"/>
      <c r="F174" s="202"/>
      <c r="G174" s="202"/>
      <c r="H174" s="202"/>
      <c r="I174" s="202">
        <v>1</v>
      </c>
      <c r="J174" s="202"/>
      <c r="K174" s="202"/>
      <c r="L174" s="202"/>
      <c r="M174" s="202"/>
      <c r="N174" s="202"/>
      <c r="O174" s="202"/>
      <c r="P174" s="202"/>
      <c r="Q174" s="391" t="s">
        <v>28</v>
      </c>
      <c r="R174" s="387" t="s">
        <v>281</v>
      </c>
      <c r="S174" s="250">
        <f t="shared" si="2"/>
        <v>167</v>
      </c>
      <c r="T174" s="287"/>
      <c r="U174" s="250" t="s">
        <v>31</v>
      </c>
      <c r="V174" s="250"/>
      <c r="W174" s="252" t="s">
        <v>282</v>
      </c>
      <c r="X174" s="202"/>
      <c r="Y174" s="202"/>
      <c r="Z174" s="351" t="s">
        <v>665</v>
      </c>
      <c r="AA174" s="112"/>
      <c r="AB174" s="112"/>
      <c r="AC174" s="112"/>
      <c r="AD174" s="112"/>
      <c r="AE174" s="112"/>
      <c r="AF174" s="112"/>
      <c r="AG174" s="112"/>
      <c r="AH174" s="112"/>
      <c r="AI174" s="112"/>
      <c r="AJ174" s="112"/>
      <c r="AK174" s="112"/>
      <c r="AL174" s="112"/>
      <c r="AM174" s="112"/>
      <c r="AN174" s="112"/>
    </row>
    <row r="175" spans="1:40" s="113" customFormat="1" ht="36">
      <c r="A175" s="226"/>
      <c r="B175" s="254"/>
      <c r="C175" s="255"/>
      <c r="D175" s="316"/>
      <c r="E175" s="200"/>
      <c r="F175" s="200"/>
      <c r="G175" s="200"/>
      <c r="H175" s="200"/>
      <c r="I175" s="200">
        <v>1</v>
      </c>
      <c r="J175" s="200"/>
      <c r="K175" s="200"/>
      <c r="L175" s="200"/>
      <c r="M175" s="200"/>
      <c r="N175" s="200"/>
      <c r="O175" s="200"/>
      <c r="P175" s="200"/>
      <c r="Q175" s="393"/>
      <c r="R175" s="389"/>
      <c r="S175" s="239">
        <f t="shared" si="2"/>
        <v>168</v>
      </c>
      <c r="T175" s="320"/>
      <c r="U175" s="239" t="s">
        <v>21</v>
      </c>
      <c r="V175" s="239" t="s">
        <v>63</v>
      </c>
      <c r="W175" s="240" t="s">
        <v>283</v>
      </c>
      <c r="X175" s="200"/>
      <c r="Y175" s="200"/>
      <c r="Z175" s="349" t="s">
        <v>665</v>
      </c>
      <c r="AA175" s="112"/>
      <c r="AB175" s="112"/>
      <c r="AC175" s="112"/>
      <c r="AD175" s="112"/>
      <c r="AE175" s="112"/>
      <c r="AF175" s="112"/>
      <c r="AG175" s="112"/>
      <c r="AH175" s="112"/>
      <c r="AI175" s="112"/>
      <c r="AJ175" s="112"/>
      <c r="AK175" s="112"/>
      <c r="AL175" s="112"/>
      <c r="AM175" s="112"/>
      <c r="AN175" s="112"/>
    </row>
    <row r="176" spans="1:40" s="113" customFormat="1" ht="30" customHeight="1">
      <c r="A176" s="246"/>
      <c r="B176" s="274"/>
      <c r="C176" s="275"/>
      <c r="D176" s="435"/>
      <c r="E176" s="200"/>
      <c r="F176" s="200"/>
      <c r="G176" s="200"/>
      <c r="H176" s="200"/>
      <c r="I176" s="200">
        <v>1</v>
      </c>
      <c r="J176" s="200"/>
      <c r="K176" s="200"/>
      <c r="L176" s="200"/>
      <c r="M176" s="200"/>
      <c r="N176" s="200"/>
      <c r="O176" s="200"/>
      <c r="P176" s="200"/>
      <c r="Q176" s="393"/>
      <c r="R176" s="389"/>
      <c r="S176" s="239">
        <f t="shared" si="2"/>
        <v>169</v>
      </c>
      <c r="T176" s="320"/>
      <c r="U176" s="239" t="s">
        <v>21</v>
      </c>
      <c r="V176" s="239" t="s">
        <v>63</v>
      </c>
      <c r="W176" s="240" t="s">
        <v>284</v>
      </c>
      <c r="X176" s="200"/>
      <c r="Y176" s="200"/>
      <c r="Z176" s="349" t="s">
        <v>665</v>
      </c>
      <c r="AA176" s="112"/>
      <c r="AB176" s="112"/>
      <c r="AC176" s="112"/>
      <c r="AD176" s="112"/>
      <c r="AE176" s="112"/>
      <c r="AF176" s="112"/>
      <c r="AG176" s="112"/>
      <c r="AH176" s="112"/>
      <c r="AI176" s="112"/>
      <c r="AJ176" s="112"/>
      <c r="AK176" s="112"/>
      <c r="AL176" s="112"/>
      <c r="AM176" s="112"/>
      <c r="AN176" s="112"/>
    </row>
    <row r="177" spans="1:40" s="113" customFormat="1" ht="30" customHeight="1">
      <c r="A177" s="246"/>
      <c r="B177" s="274"/>
      <c r="C177" s="275"/>
      <c r="D177" s="435"/>
      <c r="E177" s="200"/>
      <c r="F177" s="200"/>
      <c r="G177" s="200"/>
      <c r="H177" s="200"/>
      <c r="I177" s="200">
        <v>1</v>
      </c>
      <c r="J177" s="200"/>
      <c r="K177" s="200"/>
      <c r="L177" s="200"/>
      <c r="M177" s="200"/>
      <c r="N177" s="200"/>
      <c r="O177" s="200"/>
      <c r="P177" s="200"/>
      <c r="Q177" s="393"/>
      <c r="R177" s="389"/>
      <c r="S177" s="239">
        <f t="shared" si="2"/>
        <v>170</v>
      </c>
      <c r="T177" s="320"/>
      <c r="U177" s="239" t="s">
        <v>21</v>
      </c>
      <c r="V177" s="239" t="s">
        <v>63</v>
      </c>
      <c r="W177" s="240" t="s">
        <v>285</v>
      </c>
      <c r="X177" s="200"/>
      <c r="Y177" s="200"/>
      <c r="Z177" s="349" t="s">
        <v>664</v>
      </c>
      <c r="AA177" s="112"/>
      <c r="AB177" s="112"/>
      <c r="AC177" s="112"/>
      <c r="AD177" s="112"/>
      <c r="AE177" s="112"/>
      <c r="AF177" s="112"/>
      <c r="AG177" s="112"/>
      <c r="AH177" s="112"/>
      <c r="AI177" s="112"/>
      <c r="AJ177" s="112"/>
      <c r="AK177" s="112"/>
      <c r="AL177" s="112"/>
      <c r="AM177" s="112"/>
      <c r="AN177" s="112"/>
    </row>
    <row r="178" spans="1:40" s="113" customFormat="1" ht="30" customHeight="1">
      <c r="A178" s="226"/>
      <c r="B178" s="254"/>
      <c r="C178" s="255"/>
      <c r="D178" s="316"/>
      <c r="E178" s="199"/>
      <c r="F178" s="199"/>
      <c r="G178" s="199"/>
      <c r="H178" s="199"/>
      <c r="I178" s="199">
        <v>1</v>
      </c>
      <c r="J178" s="199"/>
      <c r="K178" s="199"/>
      <c r="L178" s="199"/>
      <c r="M178" s="199"/>
      <c r="N178" s="199"/>
      <c r="O178" s="199"/>
      <c r="P178" s="199"/>
      <c r="Q178" s="394"/>
      <c r="R178" s="390"/>
      <c r="S178" s="235">
        <f t="shared" si="2"/>
        <v>171</v>
      </c>
      <c r="T178" s="289"/>
      <c r="U178" s="235" t="s">
        <v>21</v>
      </c>
      <c r="V178" s="235" t="s">
        <v>63</v>
      </c>
      <c r="W178" s="237" t="s">
        <v>286</v>
      </c>
      <c r="X178" s="199"/>
      <c r="Y178" s="199"/>
      <c r="Z178" s="346" t="s">
        <v>661</v>
      </c>
      <c r="AA178" s="112"/>
      <c r="AB178" s="112"/>
      <c r="AC178" s="112"/>
      <c r="AD178" s="112"/>
      <c r="AE178" s="112"/>
      <c r="AF178" s="112"/>
      <c r="AG178" s="112"/>
      <c r="AH178" s="112"/>
      <c r="AI178" s="112"/>
      <c r="AJ178" s="112"/>
      <c r="AK178" s="112"/>
      <c r="AL178" s="112"/>
      <c r="AM178" s="112"/>
      <c r="AN178" s="112"/>
    </row>
    <row r="179" spans="1:40" s="113" customFormat="1" ht="30" customHeight="1">
      <c r="A179" s="226"/>
      <c r="B179" s="254"/>
      <c r="C179" s="255"/>
      <c r="D179" s="316"/>
      <c r="E179" s="180"/>
      <c r="F179" s="180"/>
      <c r="G179" s="180"/>
      <c r="H179" s="180"/>
      <c r="I179" s="180"/>
      <c r="J179" s="180"/>
      <c r="K179" s="180"/>
      <c r="L179" s="180"/>
      <c r="M179" s="180"/>
      <c r="N179" s="180"/>
      <c r="O179" s="180"/>
      <c r="P179" s="180"/>
      <c r="Q179" s="395" t="s">
        <v>37</v>
      </c>
      <c r="R179" s="396" t="s">
        <v>287</v>
      </c>
      <c r="S179" s="272">
        <f t="shared" si="2"/>
        <v>172</v>
      </c>
      <c r="T179" s="322"/>
      <c r="U179" s="272" t="s">
        <v>24</v>
      </c>
      <c r="V179" s="272" t="s">
        <v>63</v>
      </c>
      <c r="W179" s="273" t="s">
        <v>288</v>
      </c>
      <c r="X179" s="180"/>
      <c r="Y179" s="180"/>
      <c r="Z179" s="175" t="s">
        <v>665</v>
      </c>
      <c r="AA179" s="112"/>
      <c r="AB179" s="112"/>
      <c r="AC179" s="112"/>
      <c r="AD179" s="112"/>
      <c r="AE179" s="112"/>
      <c r="AF179" s="112"/>
      <c r="AG179" s="112"/>
      <c r="AH179" s="112"/>
      <c r="AI179" s="112"/>
      <c r="AJ179" s="112"/>
      <c r="AK179" s="112"/>
      <c r="AL179" s="112"/>
      <c r="AM179" s="112"/>
      <c r="AN179" s="112"/>
    </row>
    <row r="180" spans="1:40" s="113" customFormat="1" ht="30" customHeight="1">
      <c r="A180" s="226"/>
      <c r="B180" s="254"/>
      <c r="C180" s="255"/>
      <c r="D180" s="316"/>
      <c r="E180" s="202"/>
      <c r="F180" s="202"/>
      <c r="G180" s="202"/>
      <c r="H180" s="202"/>
      <c r="I180" s="202"/>
      <c r="J180" s="202"/>
      <c r="K180" s="202"/>
      <c r="L180" s="202"/>
      <c r="M180" s="202"/>
      <c r="N180" s="202"/>
      <c r="O180" s="202"/>
      <c r="P180" s="202"/>
      <c r="Q180" s="386" t="s">
        <v>42</v>
      </c>
      <c r="R180" s="387" t="s">
        <v>289</v>
      </c>
      <c r="S180" s="250">
        <f t="shared" si="2"/>
        <v>173</v>
      </c>
      <c r="T180" s="287"/>
      <c r="U180" s="250" t="s">
        <v>21</v>
      </c>
      <c r="V180" s="250" t="s">
        <v>63</v>
      </c>
      <c r="W180" s="252" t="s">
        <v>290</v>
      </c>
      <c r="X180" s="202"/>
      <c r="Y180" s="202"/>
      <c r="Z180" s="351" t="s">
        <v>680</v>
      </c>
      <c r="AA180" s="112"/>
      <c r="AB180" s="112"/>
      <c r="AC180" s="112"/>
      <c r="AD180" s="112"/>
      <c r="AE180" s="112"/>
      <c r="AF180" s="112"/>
      <c r="AG180" s="112"/>
      <c r="AH180" s="112"/>
      <c r="AI180" s="112"/>
      <c r="AJ180" s="112"/>
      <c r="AK180" s="112"/>
      <c r="AL180" s="112"/>
      <c r="AM180" s="112"/>
      <c r="AN180" s="112"/>
    </row>
    <row r="181" spans="1:40" ht="54.6" customHeight="1">
      <c r="A181" s="218" t="s">
        <v>291</v>
      </c>
      <c r="B181" s="308"/>
      <c r="C181" s="268">
        <v>1</v>
      </c>
      <c r="D181" s="424" t="s">
        <v>292</v>
      </c>
      <c r="E181" s="197"/>
      <c r="F181" s="197"/>
      <c r="G181" s="197"/>
      <c r="H181" s="197"/>
      <c r="I181" s="197"/>
      <c r="J181" s="197"/>
      <c r="K181" s="197"/>
      <c r="L181" s="197"/>
      <c r="M181" s="197"/>
      <c r="N181" s="197"/>
      <c r="O181" s="197"/>
      <c r="P181" s="197"/>
      <c r="Q181" s="364" t="s">
        <v>19</v>
      </c>
      <c r="R181" s="370" t="s">
        <v>293</v>
      </c>
      <c r="S181" s="223">
        <f t="shared" si="2"/>
        <v>174</v>
      </c>
      <c r="T181" s="224"/>
      <c r="U181" s="223" t="s">
        <v>31</v>
      </c>
      <c r="V181" s="221"/>
      <c r="W181" s="225" t="s">
        <v>294</v>
      </c>
      <c r="X181" s="197"/>
      <c r="Y181" s="197"/>
      <c r="Z181" s="342" t="s">
        <v>695</v>
      </c>
      <c r="AA181" s="109"/>
      <c r="AB181" s="109"/>
      <c r="AC181" s="109"/>
      <c r="AD181" s="109"/>
      <c r="AE181" s="109"/>
      <c r="AF181" s="109"/>
      <c r="AG181" s="109"/>
      <c r="AH181" s="109"/>
      <c r="AI181" s="109"/>
      <c r="AJ181" s="109"/>
      <c r="AK181" s="109"/>
      <c r="AL181" s="109"/>
      <c r="AM181" s="109"/>
      <c r="AN181" s="109"/>
    </row>
    <row r="182" spans="1:40" ht="54.6" customHeight="1">
      <c r="A182" s="226"/>
      <c r="B182" s="254"/>
      <c r="C182" s="255"/>
      <c r="D182" s="425"/>
      <c r="E182" s="180"/>
      <c r="F182" s="180"/>
      <c r="G182" s="180"/>
      <c r="H182" s="180"/>
      <c r="I182" s="180"/>
      <c r="J182" s="180"/>
      <c r="K182" s="180"/>
      <c r="L182" s="180"/>
      <c r="M182" s="180"/>
      <c r="N182" s="180"/>
      <c r="O182" s="180"/>
      <c r="P182" s="180"/>
      <c r="Q182" s="371" t="s">
        <v>28</v>
      </c>
      <c r="R182" s="397" t="s">
        <v>295</v>
      </c>
      <c r="S182" s="272">
        <f t="shared" si="2"/>
        <v>175</v>
      </c>
      <c r="T182" s="312"/>
      <c r="U182" s="271" t="s">
        <v>21</v>
      </c>
      <c r="V182" s="271" t="s">
        <v>63</v>
      </c>
      <c r="W182" s="273" t="s">
        <v>296</v>
      </c>
      <c r="X182" s="180"/>
      <c r="Y182" s="180"/>
      <c r="Z182" s="175" t="s">
        <v>694</v>
      </c>
      <c r="AA182" s="109"/>
      <c r="AB182" s="109"/>
      <c r="AC182" s="109"/>
      <c r="AD182" s="109"/>
      <c r="AE182" s="109"/>
      <c r="AF182" s="109"/>
      <c r="AG182" s="109"/>
      <c r="AH182" s="109"/>
      <c r="AI182" s="109"/>
      <c r="AJ182" s="109"/>
      <c r="AK182" s="109"/>
      <c r="AL182" s="109"/>
      <c r="AM182" s="109"/>
      <c r="AN182" s="109"/>
    </row>
    <row r="183" spans="1:40" ht="54.6" customHeight="1">
      <c r="A183" s="265"/>
      <c r="B183" s="310"/>
      <c r="C183" s="285"/>
      <c r="D183" s="311"/>
      <c r="E183" s="201"/>
      <c r="F183" s="201"/>
      <c r="G183" s="201"/>
      <c r="H183" s="201"/>
      <c r="I183" s="201"/>
      <c r="J183" s="201"/>
      <c r="K183" s="201"/>
      <c r="L183" s="201"/>
      <c r="M183" s="201"/>
      <c r="N183" s="201"/>
      <c r="O183" s="201"/>
      <c r="P183" s="201"/>
      <c r="Q183" s="367" t="s">
        <v>37</v>
      </c>
      <c r="R183" s="374" t="s">
        <v>297</v>
      </c>
      <c r="S183" s="243">
        <f t="shared" si="2"/>
        <v>176</v>
      </c>
      <c r="T183" s="244"/>
      <c r="U183" s="242" t="s">
        <v>31</v>
      </c>
      <c r="V183" s="242"/>
      <c r="W183" s="245" t="s">
        <v>298</v>
      </c>
      <c r="X183" s="201"/>
      <c r="Y183" s="201"/>
      <c r="Z183" s="350" t="s">
        <v>665</v>
      </c>
      <c r="AA183" s="109"/>
      <c r="AB183" s="109"/>
      <c r="AC183" s="109"/>
      <c r="AD183" s="109"/>
      <c r="AE183" s="109"/>
      <c r="AF183" s="109"/>
      <c r="AG183" s="109"/>
      <c r="AH183" s="109"/>
      <c r="AI183" s="109"/>
      <c r="AJ183" s="109"/>
      <c r="AK183" s="109"/>
      <c r="AL183" s="109"/>
      <c r="AM183" s="109"/>
      <c r="AN183" s="109"/>
    </row>
    <row r="184" spans="1:40">
      <c r="D184" s="323"/>
      <c r="Q184" s="398"/>
      <c r="R184" s="339">
        <f>COUNTA(R8:R183)</f>
        <v>62</v>
      </c>
      <c r="T184" s="214">
        <f>COUNTA(T8:T183)</f>
        <v>21</v>
      </c>
      <c r="W184" s="321"/>
      <c r="X184" s="326"/>
      <c r="Y184" s="326"/>
      <c r="AA184" s="109"/>
      <c r="AB184" s="109"/>
      <c r="AC184" s="109"/>
      <c r="AD184" s="109"/>
      <c r="AE184" s="109"/>
      <c r="AF184" s="109"/>
      <c r="AG184" s="109"/>
      <c r="AH184" s="109"/>
      <c r="AI184" s="109"/>
      <c r="AJ184" s="109"/>
      <c r="AK184" s="109"/>
      <c r="AL184" s="109"/>
      <c r="AM184" s="109"/>
      <c r="AN184" s="109"/>
    </row>
    <row r="185" spans="1:40">
      <c r="A185" s="328"/>
      <c r="T185" s="326"/>
      <c r="W185" s="321"/>
      <c r="X185" s="326"/>
      <c r="Y185" s="326"/>
      <c r="AA185" s="109"/>
      <c r="AB185" s="109"/>
      <c r="AC185" s="109"/>
      <c r="AD185" s="109"/>
      <c r="AE185" s="109"/>
      <c r="AF185" s="109"/>
      <c r="AG185" s="109"/>
      <c r="AH185" s="109"/>
      <c r="AI185" s="109"/>
      <c r="AJ185" s="109"/>
      <c r="AK185" s="109"/>
      <c r="AL185" s="109"/>
      <c r="AM185" s="109"/>
      <c r="AN185" s="109"/>
    </row>
    <row r="186" spans="1:40">
      <c r="T186" s="326"/>
      <c r="W186" s="321"/>
      <c r="X186" s="326"/>
      <c r="Y186" s="326"/>
      <c r="AA186" s="109"/>
      <c r="AB186" s="109"/>
      <c r="AC186" s="109"/>
      <c r="AD186" s="109"/>
      <c r="AE186" s="109"/>
      <c r="AF186" s="109"/>
      <c r="AG186" s="109"/>
      <c r="AH186" s="109"/>
      <c r="AI186" s="109"/>
      <c r="AJ186" s="109"/>
      <c r="AK186" s="109"/>
      <c r="AL186" s="109"/>
      <c r="AM186" s="109"/>
      <c r="AN186" s="109"/>
    </row>
    <row r="187" spans="1:40">
      <c r="T187" s="326"/>
      <c r="W187" s="321"/>
      <c r="X187" s="326"/>
      <c r="Y187" s="326"/>
      <c r="AA187" s="109"/>
      <c r="AB187" s="109"/>
      <c r="AC187" s="109"/>
      <c r="AD187" s="109"/>
      <c r="AE187" s="109"/>
      <c r="AF187" s="109"/>
      <c r="AG187" s="109"/>
      <c r="AH187" s="109"/>
      <c r="AI187" s="109"/>
      <c r="AJ187" s="109"/>
      <c r="AK187" s="109"/>
      <c r="AL187" s="109"/>
      <c r="AM187" s="109"/>
      <c r="AN187" s="109"/>
    </row>
    <row r="188" spans="1:40">
      <c r="T188" s="326"/>
      <c r="W188" s="321"/>
      <c r="X188" s="326"/>
      <c r="Y188" s="326"/>
      <c r="AA188" s="109"/>
      <c r="AB188" s="109"/>
      <c r="AC188" s="109"/>
      <c r="AD188" s="109"/>
      <c r="AE188" s="109"/>
      <c r="AF188" s="109"/>
      <c r="AG188" s="109"/>
      <c r="AH188" s="109"/>
      <c r="AI188" s="109"/>
      <c r="AJ188" s="109"/>
      <c r="AK188" s="109"/>
      <c r="AL188" s="109"/>
      <c r="AM188" s="109"/>
      <c r="AN188" s="109"/>
    </row>
    <row r="189" spans="1:40">
      <c r="T189" s="326"/>
      <c r="W189" s="321"/>
      <c r="X189" s="326"/>
      <c r="Y189" s="326"/>
      <c r="AA189" s="109"/>
      <c r="AB189" s="109"/>
      <c r="AC189" s="109"/>
      <c r="AD189" s="109"/>
      <c r="AE189" s="109"/>
      <c r="AF189" s="109"/>
      <c r="AG189" s="109"/>
      <c r="AH189" s="109"/>
      <c r="AI189" s="109"/>
      <c r="AJ189" s="109"/>
      <c r="AK189" s="109"/>
      <c r="AL189" s="109"/>
      <c r="AM189" s="109"/>
      <c r="AN189" s="109"/>
    </row>
    <row r="190" spans="1:40">
      <c r="T190" s="326"/>
      <c r="W190" s="321"/>
      <c r="X190" s="326"/>
      <c r="Y190" s="326"/>
      <c r="AA190" s="109"/>
      <c r="AB190" s="109"/>
      <c r="AC190" s="109"/>
      <c r="AD190" s="109"/>
      <c r="AE190" s="109"/>
      <c r="AF190" s="109"/>
      <c r="AG190" s="109"/>
      <c r="AH190" s="109"/>
      <c r="AI190" s="109"/>
      <c r="AJ190" s="109"/>
      <c r="AK190" s="109"/>
      <c r="AL190" s="109"/>
      <c r="AM190" s="109"/>
      <c r="AN190" s="109"/>
    </row>
    <row r="191" spans="1:40">
      <c r="T191" s="326"/>
      <c r="W191" s="321"/>
      <c r="X191" s="326"/>
      <c r="Y191" s="326"/>
      <c r="AA191" s="109"/>
      <c r="AB191" s="109"/>
      <c r="AC191" s="109"/>
      <c r="AD191" s="109"/>
      <c r="AE191" s="109"/>
      <c r="AF191" s="109"/>
      <c r="AG191" s="109"/>
      <c r="AH191" s="109"/>
      <c r="AI191" s="109"/>
      <c r="AJ191" s="109"/>
      <c r="AK191" s="109"/>
      <c r="AL191" s="109"/>
      <c r="AM191" s="109"/>
      <c r="AN191" s="109"/>
    </row>
    <row r="192" spans="1:40">
      <c r="T192" s="326"/>
      <c r="W192" s="321"/>
      <c r="X192" s="326"/>
      <c r="Y192" s="326"/>
      <c r="AA192" s="109"/>
      <c r="AB192" s="109"/>
      <c r="AC192" s="109"/>
      <c r="AD192" s="109"/>
      <c r="AE192" s="109"/>
      <c r="AF192" s="109"/>
      <c r="AG192" s="109"/>
      <c r="AH192" s="109"/>
      <c r="AI192" s="109"/>
      <c r="AJ192" s="109"/>
      <c r="AK192" s="109"/>
      <c r="AL192" s="109"/>
      <c r="AM192" s="109"/>
      <c r="AN192" s="109"/>
    </row>
    <row r="193" spans="20:40">
      <c r="T193" s="326"/>
      <c r="W193" s="321"/>
      <c r="X193" s="326"/>
      <c r="Y193" s="326"/>
      <c r="AA193" s="109"/>
      <c r="AB193" s="109"/>
      <c r="AC193" s="109"/>
      <c r="AD193" s="109"/>
      <c r="AE193" s="109"/>
      <c r="AF193" s="109"/>
      <c r="AG193" s="109"/>
      <c r="AH193" s="109"/>
      <c r="AI193" s="109"/>
      <c r="AJ193" s="109"/>
      <c r="AK193" s="109"/>
      <c r="AL193" s="109"/>
      <c r="AM193" s="109"/>
      <c r="AN193" s="109"/>
    </row>
    <row r="194" spans="20:40">
      <c r="T194" s="326"/>
      <c r="W194" s="321"/>
      <c r="X194" s="326"/>
      <c r="Y194" s="326"/>
    </row>
    <row r="195" spans="20:40">
      <c r="T195" s="326"/>
      <c r="W195" s="321"/>
      <c r="X195" s="326"/>
      <c r="Y195" s="326"/>
    </row>
    <row r="196" spans="20:40">
      <c r="T196" s="326"/>
      <c r="W196" s="321"/>
      <c r="X196" s="326"/>
      <c r="Y196" s="326"/>
    </row>
    <row r="197" spans="20:40">
      <c r="T197" s="326"/>
      <c r="W197" s="321"/>
      <c r="X197" s="326"/>
      <c r="Y197" s="326"/>
    </row>
    <row r="198" spans="20:40">
      <c r="T198" s="326"/>
      <c r="W198" s="321"/>
      <c r="X198" s="326"/>
      <c r="Y198" s="326"/>
    </row>
    <row r="199" spans="20:40">
      <c r="T199" s="326"/>
      <c r="W199" s="321"/>
      <c r="X199" s="326"/>
      <c r="Y199" s="326"/>
    </row>
    <row r="200" spans="20:40">
      <c r="T200" s="326"/>
      <c r="W200" s="321"/>
      <c r="X200" s="326"/>
      <c r="Y200" s="326"/>
    </row>
    <row r="201" spans="20:40">
      <c r="T201" s="326"/>
      <c r="W201" s="321"/>
      <c r="X201" s="326"/>
      <c r="Y201" s="326"/>
    </row>
    <row r="202" spans="20:40">
      <c r="T202" s="326"/>
      <c r="W202" s="321"/>
      <c r="X202" s="326"/>
      <c r="Y202" s="326"/>
    </row>
    <row r="203" spans="20:40">
      <c r="T203" s="326"/>
      <c r="W203" s="321"/>
      <c r="X203" s="326"/>
      <c r="Y203" s="326"/>
    </row>
    <row r="204" spans="20:40">
      <c r="T204" s="326"/>
      <c r="W204" s="321"/>
      <c r="X204" s="326"/>
      <c r="Y204" s="326"/>
    </row>
  </sheetData>
  <sheetProtection formatCells="0" formatColumns="0" formatRows="0" autoFilter="0"/>
  <autoFilter ref="A7:AN184" xr:uid="{00000000-0009-0000-0000-000000000000}">
    <filterColumn colId="2" showButton="0"/>
    <filterColumn colId="16" showButton="0"/>
  </autoFilter>
  <mergeCells count="29">
    <mergeCell ref="D176:D177"/>
    <mergeCell ref="D181:D182"/>
    <mergeCell ref="D147:D148"/>
    <mergeCell ref="D150:D151"/>
    <mergeCell ref="D155:D157"/>
    <mergeCell ref="D159:D160"/>
    <mergeCell ref="R166:R167"/>
    <mergeCell ref="D169:D170"/>
    <mergeCell ref="D105:D107"/>
    <mergeCell ref="D127:D128"/>
    <mergeCell ref="D132:D133"/>
    <mergeCell ref="D141:D143"/>
    <mergeCell ref="D101:D103"/>
    <mergeCell ref="D45:D46"/>
    <mergeCell ref="D73:D75"/>
    <mergeCell ref="R73:R74"/>
    <mergeCell ref="D89:D91"/>
    <mergeCell ref="D96:D98"/>
    <mergeCell ref="S6:Y6"/>
    <mergeCell ref="Z6:Z7"/>
    <mergeCell ref="D30:D31"/>
    <mergeCell ref="A6:A7"/>
    <mergeCell ref="B6:B7"/>
    <mergeCell ref="C6:D7"/>
    <mergeCell ref="Q6:R7"/>
    <mergeCell ref="D8:D10"/>
    <mergeCell ref="D15:D16"/>
    <mergeCell ref="D27:D28"/>
    <mergeCell ref="E6:P6"/>
  </mergeCells>
  <phoneticPr fontId="6"/>
  <conditionalFormatting sqref="T8 T20:T21 T13:T18 T23:T24 T27:T33 T35:T45 T47:T49 T51:T68 T70:T77 T88:T91 T10:T11 T79:T86 T95:T148 T150:T183">
    <cfRule type="expression" dxfId="102" priority="32">
      <formula>(0&lt;$T8)</formula>
    </cfRule>
  </conditionalFormatting>
  <conditionalFormatting sqref="T34">
    <cfRule type="expression" dxfId="101" priority="31">
      <formula>(0&lt;$T34)</formula>
    </cfRule>
  </conditionalFormatting>
  <conditionalFormatting sqref="T26">
    <cfRule type="expression" dxfId="100" priority="30">
      <formula>(0&lt;$T26)</formula>
    </cfRule>
  </conditionalFormatting>
  <conditionalFormatting sqref="T25">
    <cfRule type="expression" dxfId="99" priority="28">
      <formula>(0&lt;$T25)</formula>
    </cfRule>
  </conditionalFormatting>
  <conditionalFormatting sqref="T46">
    <cfRule type="expression" dxfId="98" priority="24">
      <formula>(0&lt;$T46)</formula>
    </cfRule>
  </conditionalFormatting>
  <conditionalFormatting sqref="T69">
    <cfRule type="expression" dxfId="97" priority="20">
      <formula>(0&lt;$T69)</formula>
    </cfRule>
  </conditionalFormatting>
  <conditionalFormatting sqref="T94">
    <cfRule type="expression" dxfId="96" priority="18">
      <formula>(0&lt;$T94)</formula>
    </cfRule>
  </conditionalFormatting>
  <conditionalFormatting sqref="T149">
    <cfRule type="expression" dxfId="95" priority="15">
      <formula>(0&lt;$T149)</formula>
    </cfRule>
  </conditionalFormatting>
  <conditionalFormatting sqref="T87">
    <cfRule type="expression" dxfId="94" priority="13">
      <formula>(0&lt;$T87)</formula>
    </cfRule>
  </conditionalFormatting>
  <conditionalFormatting sqref="T22">
    <cfRule type="expression" dxfId="93" priority="10">
      <formula>(0&lt;$T22)</formula>
    </cfRule>
  </conditionalFormatting>
  <conditionalFormatting sqref="T12">
    <cfRule type="expression" dxfId="92" priority="9">
      <formula>(0&lt;$T12)</formula>
    </cfRule>
  </conditionalFormatting>
  <conditionalFormatting sqref="T19">
    <cfRule type="expression" dxfId="91" priority="8">
      <formula>(0&lt;$T19)</formula>
    </cfRule>
  </conditionalFormatting>
  <conditionalFormatting sqref="T50">
    <cfRule type="expression" dxfId="90" priority="7">
      <formula>(0&lt;$T50)</formula>
    </cfRule>
  </conditionalFormatting>
  <conditionalFormatting sqref="T78">
    <cfRule type="expression" dxfId="89" priority="5">
      <formula>(0&lt;$T78)</formula>
    </cfRule>
  </conditionalFormatting>
  <conditionalFormatting sqref="T9">
    <cfRule type="expression" dxfId="88" priority="4">
      <formula>(0&lt;$T9)</formula>
    </cfRule>
  </conditionalFormatting>
  <conditionalFormatting sqref="T92:T93">
    <cfRule type="expression" dxfId="87" priority="3">
      <formula>(0&lt;$T92)</formula>
    </cfRule>
  </conditionalFormatting>
  <dataValidations count="2">
    <dataValidation type="list" allowBlank="1" showInputMessage="1" showErrorMessage="1" sqref="Y8:Y183" xr:uid="{00000000-0002-0000-0000-000000000000}">
      <formula1>"○,×"</formula1>
    </dataValidation>
    <dataValidation type="list" allowBlank="1" showInputMessage="1" showErrorMessage="1" sqref="X8:X183" xr:uid="{00000000-0002-0000-0000-000001000000}">
      <formula1>"●,◎,○,△,×,N/A"</formula1>
    </dataValidation>
  </dataValidations>
  <pageMargins left="0.19685039370078741" right="0.19685039370078741" top="0.59055118110236227" bottom="0.59055118110236227" header="0.31496062992125984" footer="0.31496062992125984"/>
  <pageSetup paperSize="8" scale="83" fitToHeight="0" orientation="landscape" r:id="rId1"/>
  <headerFooter alignWithMargins="0">
    <oddHeader>&amp;L&amp;"Meiryo UI,標準"&amp;12ITセキュリティ基準　別紙チェックシート</oddHeader>
    <oddFooter>&amp;C&amp;"Meiryo UI,標準"&amp;P/&amp;N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B1:AF241"/>
  <sheetViews>
    <sheetView showGridLines="0" view="pageBreakPreview" topLeftCell="A76" zoomScaleNormal="100" zoomScaleSheetLayoutView="100" workbookViewId="0"/>
  </sheetViews>
  <sheetFormatPr defaultColWidth="2.375" defaultRowHeight="13.5"/>
  <cols>
    <col min="1" max="2" width="2.375" style="184"/>
    <col min="3" max="3" width="36" style="184" customWidth="1"/>
    <col min="4" max="4" width="26.375" style="184" customWidth="1"/>
    <col min="5" max="5" width="6" style="184" bestFit="1" customWidth="1"/>
    <col min="6" max="6" width="2.375" style="184" customWidth="1"/>
    <col min="7" max="26" width="2.375" style="184"/>
    <col min="27" max="27" width="2.75" style="184" bestFit="1" customWidth="1"/>
    <col min="28" max="16384" width="2.375" style="184"/>
  </cols>
  <sheetData>
    <row r="1" spans="3:32" ht="19.5">
      <c r="C1" s="181" t="s">
        <v>299</v>
      </c>
      <c r="D1" s="182" t="str">
        <f>チェックシート!B2</f>
        <v>株式会社　社会保険研究所</v>
      </c>
      <c r="E1" s="183"/>
      <c r="F1" s="182" t="str">
        <f>チェックシート!B3</f>
        <v>JTB健康保険組合様　WEBサイト</v>
      </c>
      <c r="V1" s="182" t="s">
        <v>300</v>
      </c>
      <c r="W1" s="182"/>
      <c r="X1" s="445" t="str">
        <f>チェックシート!B4</f>
        <v>2020 年 2 月14 日（金）</v>
      </c>
      <c r="Y1" s="445"/>
      <c r="Z1" s="445"/>
      <c r="AA1" s="445"/>
      <c r="AB1" s="445"/>
      <c r="AC1" s="445"/>
      <c r="AD1" s="445"/>
      <c r="AE1" s="445"/>
      <c r="AF1" s="445"/>
    </row>
    <row r="3" spans="3:32" ht="18.75">
      <c r="C3" s="185" t="s">
        <v>301</v>
      </c>
      <c r="D3" s="185" t="s">
        <v>302</v>
      </c>
    </row>
    <row r="4" spans="3:32" ht="15">
      <c r="C4" s="186" t="s">
        <v>303</v>
      </c>
      <c r="D4" s="186" t="s">
        <v>304</v>
      </c>
      <c r="E4" s="187" t="str">
        <f>設定シート!D5</f>
        <v>期待値</v>
      </c>
    </row>
    <row r="5" spans="3:32" ht="15">
      <c r="C5" s="188" t="s">
        <v>305</v>
      </c>
      <c r="D5" s="189">
        <f>グラフ用集計!D4*10</f>
        <v>61.428571428571431</v>
      </c>
      <c r="E5" s="190">
        <f>設定シート!D6</f>
        <v>80</v>
      </c>
    </row>
    <row r="6" spans="3:32" ht="15">
      <c r="C6" s="188" t="s">
        <v>306</v>
      </c>
      <c r="D6" s="189">
        <f>グラフ用集計!D32*10</f>
        <v>34.482758620689651</v>
      </c>
      <c r="E6" s="190">
        <f>設定シート!D7</f>
        <v>80</v>
      </c>
    </row>
    <row r="7" spans="3:32" ht="15">
      <c r="C7" s="188" t="s">
        <v>307</v>
      </c>
      <c r="D7" s="189">
        <f>グラフ用集計!D90*10</f>
        <v>80</v>
      </c>
      <c r="E7" s="190">
        <f>設定シート!D8</f>
        <v>80</v>
      </c>
    </row>
    <row r="8" spans="3:32" ht="15">
      <c r="C8" s="188" t="s">
        <v>308</v>
      </c>
      <c r="D8" s="189">
        <f>グラフ用集計!D95*10</f>
        <v>3.5714285714285716</v>
      </c>
      <c r="E8" s="190">
        <f>設定シート!D9</f>
        <v>80</v>
      </c>
    </row>
    <row r="9" spans="3:32" ht="15">
      <c r="C9" s="188" t="s">
        <v>309</v>
      </c>
      <c r="D9" s="189">
        <f>グラフ用集計!D123*10</f>
        <v>10</v>
      </c>
      <c r="E9" s="190">
        <f>設定シート!D10</f>
        <v>80</v>
      </c>
    </row>
    <row r="10" spans="3:32" ht="15">
      <c r="C10" s="188" t="s">
        <v>310</v>
      </c>
      <c r="D10" s="189">
        <f>グラフ用集計!D128*10</f>
        <v>0</v>
      </c>
      <c r="E10" s="190">
        <f>設定シート!D11</f>
        <v>80</v>
      </c>
    </row>
    <row r="11" spans="3:32" ht="15">
      <c r="C11" s="188" t="s">
        <v>311</v>
      </c>
      <c r="D11" s="189">
        <f>グラフ用集計!D137*10</f>
        <v>0</v>
      </c>
      <c r="E11" s="190">
        <f>設定シート!D12</f>
        <v>80</v>
      </c>
    </row>
    <row r="12" spans="3:32" ht="15">
      <c r="C12" s="188" t="s">
        <v>312</v>
      </c>
      <c r="D12" s="189">
        <f>グラフ用集計!D143*10</f>
        <v>66.666666666666671</v>
      </c>
      <c r="E12" s="190">
        <f>設定シート!D13</f>
        <v>80</v>
      </c>
    </row>
    <row r="13" spans="3:32" ht="15">
      <c r="C13" s="188" t="s">
        <v>313</v>
      </c>
      <c r="D13" s="189">
        <f>グラフ用集計!D146*10</f>
        <v>10.526315789473683</v>
      </c>
      <c r="E13" s="190">
        <f>設定シート!D14</f>
        <v>80</v>
      </c>
    </row>
    <row r="14" spans="3:32" ht="15">
      <c r="C14" s="188" t="s">
        <v>314</v>
      </c>
      <c r="D14" s="189">
        <f>グラフ用集計!D165*10</f>
        <v>0</v>
      </c>
      <c r="E14" s="190">
        <f>設定シート!D15</f>
        <v>80</v>
      </c>
    </row>
    <row r="15" spans="3:32" ht="15">
      <c r="C15" s="188" t="s">
        <v>315</v>
      </c>
      <c r="D15" s="189">
        <f>グラフ用集計!D177*10</f>
        <v>0</v>
      </c>
      <c r="E15" s="190">
        <f>設定シート!D16</f>
        <v>80</v>
      </c>
    </row>
    <row r="18" spans="2:8" ht="18.75">
      <c r="C18" s="191" t="s">
        <v>316</v>
      </c>
    </row>
    <row r="19" spans="2:8">
      <c r="B19" s="192"/>
      <c r="C19" s="436" t="s">
        <v>654</v>
      </c>
      <c r="D19" s="437"/>
      <c r="E19" s="438"/>
    </row>
    <row r="20" spans="2:8">
      <c r="B20" s="192"/>
      <c r="C20" s="439"/>
      <c r="D20" s="440"/>
      <c r="E20" s="441"/>
      <c r="F20" s="193"/>
      <c r="G20" s="193"/>
      <c r="H20" s="193"/>
    </row>
    <row r="21" spans="2:8">
      <c r="B21" s="192"/>
      <c r="C21" s="439"/>
      <c r="D21" s="440"/>
      <c r="E21" s="441"/>
      <c r="F21" s="193"/>
      <c r="G21" s="193"/>
    </row>
    <row r="22" spans="2:8">
      <c r="B22" s="192"/>
      <c r="C22" s="439"/>
      <c r="D22" s="440"/>
      <c r="E22" s="441"/>
    </row>
    <row r="23" spans="2:8">
      <c r="B23" s="192"/>
      <c r="C23" s="439"/>
      <c r="D23" s="440"/>
      <c r="E23" s="441"/>
    </row>
    <row r="24" spans="2:8">
      <c r="B24" s="192"/>
      <c r="C24" s="439"/>
      <c r="D24" s="440"/>
      <c r="E24" s="441"/>
      <c r="F24" s="193"/>
      <c r="G24" s="193"/>
      <c r="H24" s="193"/>
    </row>
    <row r="25" spans="2:8">
      <c r="B25" s="192"/>
      <c r="C25" s="439"/>
      <c r="D25" s="440"/>
      <c r="E25" s="441"/>
    </row>
    <row r="26" spans="2:8">
      <c r="B26" s="192"/>
      <c r="C26" s="439"/>
      <c r="D26" s="440"/>
      <c r="E26" s="441"/>
    </row>
    <row r="27" spans="2:8">
      <c r="B27" s="192"/>
      <c r="C27" s="439"/>
      <c r="D27" s="440"/>
      <c r="E27" s="441"/>
    </row>
    <row r="28" spans="2:8">
      <c r="B28" s="192"/>
      <c r="C28" s="439"/>
      <c r="D28" s="440"/>
      <c r="E28" s="441"/>
    </row>
    <row r="29" spans="2:8">
      <c r="B29" s="192"/>
      <c r="C29" s="442"/>
      <c r="D29" s="443"/>
      <c r="E29" s="444"/>
    </row>
    <row r="31" spans="2:8" ht="18.75">
      <c r="C31" s="185" t="s">
        <v>317</v>
      </c>
    </row>
    <row r="32" spans="2:8" ht="18.75" customHeight="1">
      <c r="C32" s="436" t="s">
        <v>318</v>
      </c>
      <c r="D32" s="437"/>
      <c r="E32" s="438"/>
    </row>
    <row r="33" spans="3:5">
      <c r="C33" s="439"/>
      <c r="D33" s="440"/>
      <c r="E33" s="441"/>
    </row>
    <row r="34" spans="3:5">
      <c r="C34" s="439"/>
      <c r="D34" s="440"/>
      <c r="E34" s="441"/>
    </row>
    <row r="35" spans="3:5">
      <c r="C35" s="439"/>
      <c r="D35" s="440"/>
      <c r="E35" s="441"/>
    </row>
    <row r="36" spans="3:5">
      <c r="C36" s="439"/>
      <c r="D36" s="440"/>
      <c r="E36" s="441"/>
    </row>
    <row r="37" spans="3:5">
      <c r="C37" s="442"/>
      <c r="D37" s="443"/>
      <c r="E37" s="444"/>
    </row>
    <row r="40" spans="3:5" ht="18.75">
      <c r="C40" s="194" t="s">
        <v>319</v>
      </c>
    </row>
    <row r="42" spans="3:5" ht="15">
      <c r="C42" s="186" t="s">
        <v>320</v>
      </c>
      <c r="D42" s="186" t="s">
        <v>304</v>
      </c>
      <c r="E42" s="187" t="str">
        <f>設定シート!D20</f>
        <v>期待値</v>
      </c>
    </row>
    <row r="43" spans="3:5" ht="15">
      <c r="C43" s="188" t="s">
        <v>321</v>
      </c>
      <c r="D43" s="189">
        <f>グラフ用集計!J4*10</f>
        <v>70</v>
      </c>
      <c r="E43" s="190">
        <f>設定シート!D21</f>
        <v>80</v>
      </c>
    </row>
    <row r="44" spans="3:5" ht="15">
      <c r="C44" s="188" t="s">
        <v>322</v>
      </c>
      <c r="D44" s="189">
        <f>グラフ用集計!J7*10</f>
        <v>75</v>
      </c>
      <c r="E44" s="190">
        <f>設定シート!D22</f>
        <v>80</v>
      </c>
    </row>
    <row r="45" spans="3:5" ht="15">
      <c r="C45" s="188" t="s">
        <v>323</v>
      </c>
      <c r="D45" s="189">
        <f>グラフ用集計!J11*10</f>
        <v>100</v>
      </c>
      <c r="E45" s="190">
        <f>設定シート!D23</f>
        <v>80</v>
      </c>
    </row>
    <row r="46" spans="3:5" ht="15">
      <c r="C46" s="188" t="s">
        <v>324</v>
      </c>
      <c r="D46" s="189">
        <f>グラフ用集計!J14*10</f>
        <v>50</v>
      </c>
      <c r="E46" s="190">
        <f>設定シート!D24</f>
        <v>80</v>
      </c>
    </row>
    <row r="47" spans="3:5" ht="15">
      <c r="C47" s="188" t="s">
        <v>325</v>
      </c>
      <c r="D47" s="189">
        <f>グラフ用集計!J18*10</f>
        <v>0</v>
      </c>
      <c r="E47" s="190">
        <f>設定シート!D25</f>
        <v>80</v>
      </c>
    </row>
    <row r="48" spans="3:5" ht="15">
      <c r="C48" s="188" t="s">
        <v>326</v>
      </c>
      <c r="D48" s="189">
        <f>グラフ用集計!J19*10</f>
        <v>0</v>
      </c>
      <c r="E48" s="190">
        <f>設定シート!D26</f>
        <v>80</v>
      </c>
    </row>
    <row r="49" spans="3:5" ht="15">
      <c r="C49" s="188" t="s">
        <v>327</v>
      </c>
      <c r="D49" s="189">
        <f>グラフ用集計!J21*10</f>
        <v>50</v>
      </c>
      <c r="E49" s="190">
        <f>設定シート!D27</f>
        <v>80</v>
      </c>
    </row>
    <row r="50" spans="3:5" ht="15">
      <c r="C50" s="188" t="s">
        <v>328</v>
      </c>
      <c r="D50" s="189">
        <f>グラフ用集計!J23*10</f>
        <v>5</v>
      </c>
      <c r="E50" s="190">
        <f>設定シート!D28</f>
        <v>80</v>
      </c>
    </row>
    <row r="51" spans="3:5" ht="15">
      <c r="C51" s="188" t="s">
        <v>329</v>
      </c>
      <c r="D51" s="189">
        <f>グラフ用集計!J25*10</f>
        <v>100</v>
      </c>
      <c r="E51" s="190">
        <f>設定シート!D29</f>
        <v>80</v>
      </c>
    </row>
    <row r="52" spans="3:5" ht="15">
      <c r="C52" s="188" t="s">
        <v>330</v>
      </c>
      <c r="D52" s="189">
        <f>グラフ用集計!J29*10</f>
        <v>66.666666666666671</v>
      </c>
      <c r="E52" s="190">
        <f>設定シート!D30</f>
        <v>80</v>
      </c>
    </row>
    <row r="58" spans="3:5" ht="18.75">
      <c r="C58" s="194" t="s">
        <v>331</v>
      </c>
    </row>
    <row r="60" spans="3:5" ht="15">
      <c r="C60" s="186" t="s">
        <v>332</v>
      </c>
      <c r="D60" s="186" t="s">
        <v>304</v>
      </c>
      <c r="E60" s="187" t="str">
        <f>設定シート!D34</f>
        <v>期待値</v>
      </c>
    </row>
    <row r="61" spans="3:5" ht="15">
      <c r="C61" s="188" t="s">
        <v>333</v>
      </c>
      <c r="D61" s="189">
        <f>グラフ用集計!J32*10</f>
        <v>100</v>
      </c>
      <c r="E61" s="190">
        <f>設定シート!D35</f>
        <v>80</v>
      </c>
    </row>
    <row r="62" spans="3:5" ht="15">
      <c r="C62" s="188" t="s">
        <v>334</v>
      </c>
      <c r="D62" s="189">
        <f>グラフ用集計!J33*10</f>
        <v>100</v>
      </c>
      <c r="E62" s="190">
        <f>設定シート!D36</f>
        <v>80</v>
      </c>
    </row>
    <row r="63" spans="3:5" ht="15">
      <c r="C63" s="188" t="s">
        <v>335</v>
      </c>
      <c r="D63" s="189">
        <f>グラフ用集計!J34*10</f>
        <v>0</v>
      </c>
      <c r="E63" s="190">
        <f>設定シート!D37</f>
        <v>80</v>
      </c>
    </row>
    <row r="64" spans="3:5" ht="15">
      <c r="C64" s="188" t="s">
        <v>336</v>
      </c>
      <c r="D64" s="189">
        <f>グラフ用集計!J37*10</f>
        <v>90</v>
      </c>
      <c r="E64" s="190">
        <f>設定シート!D38</f>
        <v>80</v>
      </c>
    </row>
    <row r="65" spans="3:32" ht="15">
      <c r="C65" s="188" t="s">
        <v>337</v>
      </c>
      <c r="D65" s="189">
        <f>グラフ用集計!J41*10</f>
        <v>100</v>
      </c>
      <c r="E65" s="190">
        <f>設定シート!D39</f>
        <v>80</v>
      </c>
    </row>
    <row r="66" spans="3:32" ht="15">
      <c r="C66" s="188" t="s">
        <v>338</v>
      </c>
      <c r="D66" s="189">
        <f>グラフ用集計!J45*10</f>
        <v>60</v>
      </c>
      <c r="E66" s="190">
        <f>設定シート!D40</f>
        <v>80</v>
      </c>
    </row>
    <row r="67" spans="3:32" ht="15">
      <c r="C67" s="188" t="s">
        <v>339</v>
      </c>
      <c r="D67" s="189">
        <f>グラフ用集計!J50*10</f>
        <v>0</v>
      </c>
      <c r="E67" s="190">
        <f>設定シート!D41</f>
        <v>80</v>
      </c>
    </row>
    <row r="68" spans="3:32" ht="15">
      <c r="C68" s="188" t="s">
        <v>340</v>
      </c>
      <c r="D68" s="189">
        <f>グラフ用集計!J51*10</f>
        <v>92.857142857142861</v>
      </c>
      <c r="E68" s="190">
        <f>設定シート!D42</f>
        <v>80</v>
      </c>
    </row>
    <row r="69" spans="3:32" ht="15">
      <c r="C69" s="188" t="s">
        <v>341</v>
      </c>
      <c r="D69" s="189">
        <f>グラフ用集計!J58*10</f>
        <v>0</v>
      </c>
      <c r="E69" s="190">
        <f>設定シート!D43</f>
        <v>80</v>
      </c>
    </row>
    <row r="70" spans="3:32" ht="15">
      <c r="C70" s="188" t="s">
        <v>342</v>
      </c>
      <c r="D70" s="189">
        <f>グラフ用集計!J61*10</f>
        <v>0</v>
      </c>
      <c r="E70" s="190">
        <f>設定シート!D44</f>
        <v>80</v>
      </c>
    </row>
    <row r="71" spans="3:32" ht="15">
      <c r="C71" s="188" t="s">
        <v>343</v>
      </c>
      <c r="D71" s="189">
        <f>グラフ用集計!J67*10</f>
        <v>0</v>
      </c>
      <c r="E71" s="190">
        <f>設定シート!D45</f>
        <v>80</v>
      </c>
    </row>
    <row r="72" spans="3:32" ht="15">
      <c r="C72" s="188" t="s">
        <v>344</v>
      </c>
      <c r="D72" s="189">
        <f>グラフ用集計!J69*10</f>
        <v>8.3333333333333339</v>
      </c>
      <c r="E72" s="190">
        <f>設定シート!D46</f>
        <v>80</v>
      </c>
    </row>
    <row r="73" spans="3:32" ht="15">
      <c r="C73" s="188" t="s">
        <v>345</v>
      </c>
      <c r="D73" s="189">
        <f>グラフ用集計!J81*10</f>
        <v>0</v>
      </c>
      <c r="E73" s="190">
        <f>設定シート!D47</f>
        <v>80</v>
      </c>
    </row>
    <row r="74" spans="3:32" ht="15">
      <c r="C74" s="188" t="s">
        <v>346</v>
      </c>
      <c r="D74" s="189">
        <f>グラフ用集計!J85*10</f>
        <v>0</v>
      </c>
      <c r="E74" s="190">
        <f>設定シート!D48</f>
        <v>80</v>
      </c>
    </row>
    <row r="75" spans="3:32" ht="15">
      <c r="C75" s="188" t="s">
        <v>347</v>
      </c>
      <c r="D75" s="189">
        <f>グラフ用集計!J88*10</f>
        <v>0</v>
      </c>
      <c r="E75" s="190">
        <f>設定シート!D49</f>
        <v>80</v>
      </c>
    </row>
    <row r="76" spans="3:32">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row>
    <row r="77" spans="3:32">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row>
    <row r="78" spans="3:32" ht="18.75">
      <c r="C78" s="194" t="s">
        <v>348</v>
      </c>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row>
    <row r="80" spans="3:32" ht="15">
      <c r="C80" s="186" t="s">
        <v>349</v>
      </c>
      <c r="D80" s="186" t="s">
        <v>304</v>
      </c>
      <c r="E80" s="187" t="str">
        <f>設定シート!D53</f>
        <v>期待値</v>
      </c>
    </row>
    <row r="81" spans="3:5" ht="15">
      <c r="C81" s="188" t="s">
        <v>350</v>
      </c>
      <c r="D81" s="189">
        <f>グラフ用集計!J90*10</f>
        <v>0</v>
      </c>
      <c r="E81" s="190">
        <f>設定シート!D54</f>
        <v>80</v>
      </c>
    </row>
    <row r="82" spans="3:5" ht="15">
      <c r="C82" s="188" t="s">
        <v>351</v>
      </c>
      <c r="D82" s="189">
        <f>グラフ用集計!J91*10</f>
        <v>100</v>
      </c>
      <c r="E82" s="190">
        <f>設定シート!D55</f>
        <v>80</v>
      </c>
    </row>
    <row r="83" spans="3:5" ht="15">
      <c r="C83" s="188" t="s">
        <v>352</v>
      </c>
      <c r="D83" s="189">
        <f>グラフ用集計!J92*10</f>
        <v>100</v>
      </c>
      <c r="E83" s="190">
        <f>設定シート!D56</f>
        <v>80</v>
      </c>
    </row>
    <row r="84" spans="3:5" ht="15">
      <c r="C84" s="188" t="s">
        <v>353</v>
      </c>
      <c r="D84" s="189">
        <f>グラフ用集計!J94*10</f>
        <v>100</v>
      </c>
      <c r="E84" s="190">
        <f>設定シート!D57</f>
        <v>80</v>
      </c>
    </row>
    <row r="97" spans="3:5" ht="18.75">
      <c r="C97" s="194" t="s">
        <v>354</v>
      </c>
    </row>
    <row r="99" spans="3:5" ht="15">
      <c r="C99" s="186" t="s">
        <v>355</v>
      </c>
      <c r="D99" s="186" t="s">
        <v>304</v>
      </c>
      <c r="E99" s="187" t="str">
        <f>設定シート!D61</f>
        <v>期待値</v>
      </c>
    </row>
    <row r="100" spans="3:5" ht="15">
      <c r="C100" s="188" t="s">
        <v>356</v>
      </c>
      <c r="D100" s="189">
        <f>グラフ用集計!J95*10</f>
        <v>0</v>
      </c>
      <c r="E100" s="190">
        <f>設定シート!D62</f>
        <v>80</v>
      </c>
    </row>
    <row r="101" spans="3:5" ht="15">
      <c r="C101" s="188" t="s">
        <v>357</v>
      </c>
      <c r="D101" s="189">
        <f>グラフ用集計!J97*10</f>
        <v>0</v>
      </c>
      <c r="E101" s="190">
        <f>設定シート!D63</f>
        <v>80</v>
      </c>
    </row>
    <row r="102" spans="3:5" ht="15">
      <c r="C102" s="188" t="s">
        <v>358</v>
      </c>
      <c r="D102" s="189">
        <f>グラフ用集計!J101*10</f>
        <v>0</v>
      </c>
      <c r="E102" s="190">
        <f>設定シート!D64</f>
        <v>80</v>
      </c>
    </row>
    <row r="103" spans="3:5" ht="15">
      <c r="C103" s="188" t="s">
        <v>359</v>
      </c>
      <c r="D103" s="189">
        <f>グラフ用集計!J111*10</f>
        <v>0</v>
      </c>
      <c r="E103" s="190">
        <f>設定シート!D65</f>
        <v>80</v>
      </c>
    </row>
    <row r="104" spans="3:5" ht="15">
      <c r="C104" s="188" t="s">
        <v>360</v>
      </c>
      <c r="D104" s="189">
        <f>グラフ用集計!J112*10</f>
        <v>0</v>
      </c>
      <c r="E104" s="190">
        <f>設定シート!D66</f>
        <v>80</v>
      </c>
    </row>
    <row r="105" spans="3:5" ht="15">
      <c r="C105" s="188" t="s">
        <v>361</v>
      </c>
      <c r="D105" s="189">
        <f>グラフ用集計!J116*10</f>
        <v>14.285714285714286</v>
      </c>
      <c r="E105" s="190">
        <f>設定シート!D67</f>
        <v>80</v>
      </c>
    </row>
    <row r="117" spans="3:5" ht="18.75">
      <c r="C117" s="195" t="s">
        <v>362</v>
      </c>
    </row>
    <row r="119" spans="3:5" ht="15">
      <c r="C119" s="186" t="s">
        <v>363</v>
      </c>
      <c r="D119" s="186" t="s">
        <v>304</v>
      </c>
      <c r="E119" s="187" t="str">
        <f>設定シート!D71</f>
        <v>期待値</v>
      </c>
    </row>
    <row r="120" spans="3:5" ht="15">
      <c r="C120" s="188" t="s">
        <v>364</v>
      </c>
      <c r="D120" s="189">
        <f>グラフ用集計!J123*10</f>
        <v>0</v>
      </c>
      <c r="E120" s="190">
        <f>設定シート!D72</f>
        <v>80</v>
      </c>
    </row>
    <row r="121" spans="3:5" ht="15">
      <c r="C121" s="188" t="s">
        <v>365</v>
      </c>
      <c r="D121" s="189">
        <f>グラフ用集計!J124*10</f>
        <v>0</v>
      </c>
      <c r="E121" s="190">
        <f>設定シート!D73</f>
        <v>80</v>
      </c>
    </row>
    <row r="122" spans="3:5" ht="15">
      <c r="C122" s="188" t="s">
        <v>366</v>
      </c>
      <c r="D122" s="189">
        <f>グラフ用集計!J125*10</f>
        <v>0</v>
      </c>
      <c r="E122" s="190">
        <f>設定シート!D74</f>
        <v>80</v>
      </c>
    </row>
    <row r="123" spans="3:5" ht="15">
      <c r="C123" s="188" t="s">
        <v>367</v>
      </c>
      <c r="D123" s="189">
        <f>グラフ用集計!J126*10</f>
        <v>25</v>
      </c>
      <c r="E123" s="190">
        <f>設定シート!D75</f>
        <v>80</v>
      </c>
    </row>
    <row r="137" spans="3:5" ht="18.75">
      <c r="C137" s="194" t="s">
        <v>368</v>
      </c>
    </row>
    <row r="139" spans="3:5" ht="15">
      <c r="C139" s="186" t="s">
        <v>369</v>
      </c>
      <c r="D139" s="186" t="s">
        <v>304</v>
      </c>
      <c r="E139" s="187" t="str">
        <f>設定シート!D79</f>
        <v>期待値</v>
      </c>
    </row>
    <row r="140" spans="3:5" ht="15">
      <c r="C140" s="188" t="s">
        <v>370</v>
      </c>
      <c r="D140" s="196">
        <f>グラフ用集計!J128*10</f>
        <v>0</v>
      </c>
      <c r="E140" s="190">
        <f>設定シート!D80</f>
        <v>80</v>
      </c>
    </row>
    <row r="141" spans="3:5" ht="15">
      <c r="C141" s="188" t="s">
        <v>371</v>
      </c>
      <c r="D141" s="196">
        <f>グラフ用集計!J129*10</f>
        <v>0</v>
      </c>
      <c r="E141" s="190">
        <f>設定シート!D81</f>
        <v>80</v>
      </c>
    </row>
    <row r="142" spans="3:5" ht="15">
      <c r="C142" s="188" t="s">
        <v>372</v>
      </c>
      <c r="D142" s="196">
        <f>グラフ用集計!J133*10</f>
        <v>0</v>
      </c>
      <c r="E142" s="190">
        <f>設定シート!D82</f>
        <v>80</v>
      </c>
    </row>
    <row r="143" spans="3:5" ht="15">
      <c r="C143" s="188" t="s">
        <v>373</v>
      </c>
      <c r="D143" s="196">
        <f>グラフ用集計!J134*10</f>
        <v>0</v>
      </c>
      <c r="E143" s="190">
        <f>設定シート!D83</f>
        <v>80</v>
      </c>
    </row>
    <row r="144" spans="3:5" ht="15">
      <c r="C144" s="188" t="s">
        <v>374</v>
      </c>
      <c r="D144" s="196">
        <f>グラフ用集計!J135*10</f>
        <v>0</v>
      </c>
      <c r="E144" s="190">
        <f>設定シート!D84</f>
        <v>80</v>
      </c>
    </row>
    <row r="145" spans="3:5" ht="15">
      <c r="C145" s="188" t="s">
        <v>375</v>
      </c>
      <c r="D145" s="196">
        <f>グラフ用集計!J136*10</f>
        <v>0</v>
      </c>
      <c r="E145" s="190">
        <f>設定シート!D85</f>
        <v>80</v>
      </c>
    </row>
    <row r="156" spans="3:5" ht="18.75">
      <c r="C156" s="194" t="s">
        <v>376</v>
      </c>
    </row>
    <row r="158" spans="3:5" ht="15">
      <c r="C158" s="186" t="s">
        <v>377</v>
      </c>
      <c r="D158" s="186" t="s">
        <v>304</v>
      </c>
      <c r="E158" s="187" t="str">
        <f>設定シート!D89</f>
        <v>期待値</v>
      </c>
    </row>
    <row r="159" spans="3:5" ht="15">
      <c r="C159" s="188" t="s">
        <v>378</v>
      </c>
      <c r="D159" s="189">
        <f>グラフ用集計!J137*10</f>
        <v>0</v>
      </c>
      <c r="E159" s="190">
        <f>設定シート!D90</f>
        <v>80</v>
      </c>
    </row>
    <row r="160" spans="3:5" ht="15">
      <c r="C160" s="188" t="s">
        <v>379</v>
      </c>
      <c r="D160" s="189">
        <f>グラフ用集計!J139*10</f>
        <v>0</v>
      </c>
      <c r="E160" s="190">
        <f>設定シート!D91</f>
        <v>80</v>
      </c>
    </row>
    <row r="161" spans="3:5" ht="15">
      <c r="C161" s="188" t="s">
        <v>380</v>
      </c>
      <c r="D161" s="189">
        <f>グラフ用集計!J140*10</f>
        <v>0</v>
      </c>
      <c r="E161" s="190">
        <f>設定シート!D92</f>
        <v>80</v>
      </c>
    </row>
    <row r="162" spans="3:5" ht="15">
      <c r="C162" s="188" t="s">
        <v>381</v>
      </c>
      <c r="D162" s="189">
        <f>グラフ用集計!J141*10</f>
        <v>0</v>
      </c>
      <c r="E162" s="190">
        <f>設定シート!D93</f>
        <v>80</v>
      </c>
    </row>
    <row r="175" spans="3:5" ht="18.75">
      <c r="C175" s="194" t="s">
        <v>382</v>
      </c>
    </row>
    <row r="177" spans="3:5" ht="15">
      <c r="C177" s="186" t="s">
        <v>383</v>
      </c>
      <c r="D177" s="186" t="s">
        <v>304</v>
      </c>
      <c r="E177" s="187" t="str">
        <f>設定シート!D97</f>
        <v>期待値</v>
      </c>
    </row>
    <row r="178" spans="3:5" ht="15">
      <c r="C178" s="188" t="s">
        <v>384</v>
      </c>
      <c r="D178" s="189">
        <f>グラフ用集計!P143*10</f>
        <v>100</v>
      </c>
      <c r="E178" s="190">
        <f>設定シート!D98</f>
        <v>80</v>
      </c>
    </row>
    <row r="179" spans="3:5" ht="15">
      <c r="C179" s="188" t="s">
        <v>385</v>
      </c>
      <c r="D179" s="189">
        <f>グラフ用集計!P144*10</f>
        <v>100</v>
      </c>
      <c r="E179" s="190">
        <f>設定シート!D99</f>
        <v>80</v>
      </c>
    </row>
    <row r="180" spans="3:5" ht="15">
      <c r="C180" s="188" t="s">
        <v>386</v>
      </c>
      <c r="D180" s="189">
        <f>グラフ用集計!P145*10</f>
        <v>0</v>
      </c>
      <c r="E180" s="190">
        <f>設定シート!D100</f>
        <v>80</v>
      </c>
    </row>
    <row r="196" spans="3:5" ht="18.75">
      <c r="C196" s="194" t="s">
        <v>387</v>
      </c>
    </row>
    <row r="198" spans="3:5" ht="15">
      <c r="C198" s="186" t="s">
        <v>388</v>
      </c>
      <c r="D198" s="186" t="s">
        <v>304</v>
      </c>
      <c r="E198" s="187" t="str">
        <f>設定シート!D104</f>
        <v>期待値</v>
      </c>
    </row>
    <row r="199" spans="3:5" ht="15">
      <c r="C199" s="188" t="s">
        <v>389</v>
      </c>
      <c r="D199" s="189">
        <f>グラフ用集計!J146*10</f>
        <v>40</v>
      </c>
      <c r="E199" s="190">
        <f>設定シート!D105</f>
        <v>80</v>
      </c>
    </row>
    <row r="200" spans="3:5" ht="15">
      <c r="C200" s="188" t="s">
        <v>390</v>
      </c>
      <c r="D200" s="189">
        <f>グラフ用集計!J151*10</f>
        <v>0</v>
      </c>
      <c r="E200" s="190">
        <f>設定シート!D106</f>
        <v>80</v>
      </c>
    </row>
    <row r="201" spans="3:5" ht="15">
      <c r="C201" s="188" t="s">
        <v>391</v>
      </c>
      <c r="D201" s="189">
        <f>グラフ用集計!J155*10</f>
        <v>0</v>
      </c>
      <c r="E201" s="190">
        <f>設定シート!D107</f>
        <v>80</v>
      </c>
    </row>
    <row r="202" spans="3:5" ht="15">
      <c r="C202" s="188" t="s">
        <v>392</v>
      </c>
      <c r="D202" s="189">
        <f>グラフ用集計!J162*10</f>
        <v>0</v>
      </c>
      <c r="E202" s="190">
        <f>設定シート!D108</f>
        <v>80</v>
      </c>
    </row>
    <row r="215" spans="3:5" ht="18.75">
      <c r="C215" s="194" t="s">
        <v>393</v>
      </c>
    </row>
    <row r="217" spans="3:5" ht="15">
      <c r="C217" s="186" t="s">
        <v>394</v>
      </c>
      <c r="D217" s="186" t="s">
        <v>304</v>
      </c>
      <c r="E217" s="187" t="str">
        <f>設定シート!D112</f>
        <v>期待値</v>
      </c>
    </row>
    <row r="218" spans="3:5" ht="15">
      <c r="C218" s="188" t="s">
        <v>389</v>
      </c>
      <c r="D218" s="189">
        <f>グラフ用集計!J165*10</f>
        <v>0</v>
      </c>
      <c r="E218" s="190">
        <f>設定シート!D113</f>
        <v>80</v>
      </c>
    </row>
    <row r="219" spans="3:5" ht="15">
      <c r="C219" s="188" t="s">
        <v>390</v>
      </c>
      <c r="D219" s="189">
        <f>グラフ用集計!J170*10</f>
        <v>0</v>
      </c>
      <c r="E219" s="190">
        <f>設定シート!D114</f>
        <v>80</v>
      </c>
    </row>
    <row r="220" spans="3:5" ht="15">
      <c r="C220" s="188" t="s">
        <v>391</v>
      </c>
      <c r="D220" s="189">
        <f>グラフ用集計!J175*10</f>
        <v>0</v>
      </c>
      <c r="E220" s="190">
        <f>設定シート!D115</f>
        <v>80</v>
      </c>
    </row>
    <row r="221" spans="3:5" ht="15">
      <c r="C221" s="188" t="s">
        <v>392</v>
      </c>
      <c r="D221" s="189">
        <f>グラフ用集計!J176*10</f>
        <v>0</v>
      </c>
      <c r="E221" s="190">
        <f>設定シート!D116</f>
        <v>80</v>
      </c>
    </row>
    <row r="236" spans="3:5" ht="18.75">
      <c r="C236" s="194" t="s">
        <v>395</v>
      </c>
    </row>
    <row r="238" spans="3:5" ht="15">
      <c r="C238" s="186" t="s">
        <v>396</v>
      </c>
      <c r="D238" s="186" t="s">
        <v>304</v>
      </c>
      <c r="E238" s="187" t="str">
        <f>設定シート!D120</f>
        <v>期待値</v>
      </c>
    </row>
    <row r="239" spans="3:5" ht="15">
      <c r="C239" s="188" t="s">
        <v>397</v>
      </c>
      <c r="D239" s="189">
        <f>グラフ用集計!J177*10</f>
        <v>0</v>
      </c>
      <c r="E239" s="190">
        <f>設定シート!D121</f>
        <v>80</v>
      </c>
    </row>
    <row r="240" spans="3:5" ht="15">
      <c r="C240" s="188" t="s">
        <v>398</v>
      </c>
      <c r="D240" s="189">
        <f>グラフ用集計!J178*10</f>
        <v>0</v>
      </c>
      <c r="E240" s="190">
        <f>設定シート!D122</f>
        <v>80</v>
      </c>
    </row>
    <row r="241" spans="3:5" ht="15">
      <c r="C241" s="188" t="s">
        <v>399</v>
      </c>
      <c r="D241" s="189">
        <f>グラフ用集計!J179*10</f>
        <v>0</v>
      </c>
      <c r="E241" s="190">
        <f>設定シート!D123</f>
        <v>80</v>
      </c>
    </row>
  </sheetData>
  <sheetProtection algorithmName="SHA-512" hashValue="a8tzsk2jco7SQ1fxR5bFNOi2pGfuKSN3pN1AyVSZyPgsyGcqHhOlAHWrzUAdKMA5Fvf8xUQ7t/eqiRdJX9HubA==" saltValue="tf/F2XbWlylhPvW/8mc1eQ==" spinCount="100000" sheet="1" formatCells="0"/>
  <mergeCells count="3">
    <mergeCell ref="C19:E29"/>
    <mergeCell ref="C32:E37"/>
    <mergeCell ref="X1:AF1"/>
  </mergeCells>
  <phoneticPr fontId="6"/>
  <conditionalFormatting sqref="D5">
    <cfRule type="cellIs" dxfId="86" priority="75" operator="lessThan">
      <formula>$E$5</formula>
    </cfRule>
  </conditionalFormatting>
  <conditionalFormatting sqref="D6">
    <cfRule type="cellIs" dxfId="85" priority="74" operator="lessThan">
      <formula>$E$6</formula>
    </cfRule>
  </conditionalFormatting>
  <conditionalFormatting sqref="D7">
    <cfRule type="cellIs" dxfId="84" priority="73" operator="lessThan">
      <formula>$E$7</formula>
    </cfRule>
  </conditionalFormatting>
  <conditionalFormatting sqref="D8">
    <cfRule type="cellIs" dxfId="83" priority="72" operator="lessThan">
      <formula>$E$8</formula>
    </cfRule>
  </conditionalFormatting>
  <conditionalFormatting sqref="D9">
    <cfRule type="cellIs" dxfId="82" priority="71" operator="lessThan">
      <formula>$E$9</formula>
    </cfRule>
  </conditionalFormatting>
  <conditionalFormatting sqref="D10">
    <cfRule type="cellIs" dxfId="81" priority="70" operator="lessThan">
      <formula>$E$10</formula>
    </cfRule>
  </conditionalFormatting>
  <conditionalFormatting sqref="D11">
    <cfRule type="cellIs" dxfId="80" priority="69" operator="lessThan">
      <formula>$E$11</formula>
    </cfRule>
  </conditionalFormatting>
  <conditionalFormatting sqref="D12">
    <cfRule type="cellIs" dxfId="79" priority="68" operator="lessThan">
      <formula>$E$12</formula>
    </cfRule>
  </conditionalFormatting>
  <conditionalFormatting sqref="D13">
    <cfRule type="cellIs" dxfId="78" priority="67" operator="lessThan">
      <formula>$E$13</formula>
    </cfRule>
  </conditionalFormatting>
  <conditionalFormatting sqref="D14">
    <cfRule type="cellIs" dxfId="77" priority="66" operator="lessThan">
      <formula>$E$14</formula>
    </cfRule>
  </conditionalFormatting>
  <conditionalFormatting sqref="D15">
    <cfRule type="cellIs" dxfId="76" priority="65" operator="lessThan">
      <formula>$E$15</formula>
    </cfRule>
  </conditionalFormatting>
  <conditionalFormatting sqref="D43">
    <cfRule type="cellIs" dxfId="75" priority="64" operator="lessThan">
      <formula>$E$43</formula>
    </cfRule>
  </conditionalFormatting>
  <conditionalFormatting sqref="D44">
    <cfRule type="cellIs" dxfId="74" priority="63" operator="lessThan">
      <formula>$E$44</formula>
    </cfRule>
  </conditionalFormatting>
  <conditionalFormatting sqref="D45">
    <cfRule type="cellIs" dxfId="73" priority="62" operator="lessThan">
      <formula>$E$45</formula>
    </cfRule>
  </conditionalFormatting>
  <conditionalFormatting sqref="D46">
    <cfRule type="cellIs" dxfId="72" priority="61" operator="lessThan">
      <formula>$E$46</formula>
    </cfRule>
  </conditionalFormatting>
  <conditionalFormatting sqref="D47">
    <cfRule type="cellIs" dxfId="71" priority="60" operator="lessThan">
      <formula>$E$47</formula>
    </cfRule>
  </conditionalFormatting>
  <conditionalFormatting sqref="D48">
    <cfRule type="cellIs" dxfId="70" priority="59" operator="lessThan">
      <formula>$E$48</formula>
    </cfRule>
  </conditionalFormatting>
  <conditionalFormatting sqref="D49">
    <cfRule type="cellIs" dxfId="69" priority="58" operator="lessThan">
      <formula>$E$49</formula>
    </cfRule>
  </conditionalFormatting>
  <conditionalFormatting sqref="D50">
    <cfRule type="cellIs" dxfId="68" priority="57" operator="lessThan">
      <formula>$E$50</formula>
    </cfRule>
  </conditionalFormatting>
  <conditionalFormatting sqref="D51">
    <cfRule type="cellIs" dxfId="67" priority="56" operator="lessThan">
      <formula>$E$51</formula>
    </cfRule>
  </conditionalFormatting>
  <conditionalFormatting sqref="D52">
    <cfRule type="cellIs" dxfId="66" priority="55" operator="lessThan">
      <formula>$E$52</formula>
    </cfRule>
  </conditionalFormatting>
  <conditionalFormatting sqref="D61">
    <cfRule type="cellIs" dxfId="65" priority="54" operator="lessThan">
      <formula>$E$61</formula>
    </cfRule>
  </conditionalFormatting>
  <conditionalFormatting sqref="D62">
    <cfRule type="cellIs" dxfId="64" priority="53" operator="lessThan">
      <formula>$E$62</formula>
    </cfRule>
  </conditionalFormatting>
  <conditionalFormatting sqref="D63">
    <cfRule type="cellIs" dxfId="63" priority="52" operator="lessThan">
      <formula>$E$63</formula>
    </cfRule>
  </conditionalFormatting>
  <conditionalFormatting sqref="D64">
    <cfRule type="cellIs" dxfId="62" priority="51" operator="lessThan">
      <formula>$E$64</formula>
    </cfRule>
  </conditionalFormatting>
  <conditionalFormatting sqref="D65">
    <cfRule type="cellIs" dxfId="61" priority="50" operator="lessThan">
      <formula>$E$65</formula>
    </cfRule>
  </conditionalFormatting>
  <conditionalFormatting sqref="D66">
    <cfRule type="cellIs" dxfId="60" priority="49" operator="lessThan">
      <formula>$E$66</formula>
    </cfRule>
  </conditionalFormatting>
  <conditionalFormatting sqref="D67">
    <cfRule type="cellIs" dxfId="59" priority="48" operator="lessThan">
      <formula>$E$67</formula>
    </cfRule>
  </conditionalFormatting>
  <conditionalFormatting sqref="D68">
    <cfRule type="cellIs" dxfId="58" priority="47" operator="lessThan">
      <formula>$E$68</formula>
    </cfRule>
  </conditionalFormatting>
  <conditionalFormatting sqref="D69">
    <cfRule type="cellIs" dxfId="57" priority="46" operator="lessThan">
      <formula>$E$69</formula>
    </cfRule>
  </conditionalFormatting>
  <conditionalFormatting sqref="D70">
    <cfRule type="cellIs" dxfId="56" priority="45" operator="lessThan">
      <formula>$E$70</formula>
    </cfRule>
  </conditionalFormatting>
  <conditionalFormatting sqref="D71">
    <cfRule type="cellIs" dxfId="55" priority="44" operator="lessThan">
      <formula>$E$71</formula>
    </cfRule>
  </conditionalFormatting>
  <conditionalFormatting sqref="D72">
    <cfRule type="cellIs" dxfId="54" priority="43" operator="lessThan">
      <formula>$E$72</formula>
    </cfRule>
  </conditionalFormatting>
  <conditionalFormatting sqref="D73">
    <cfRule type="cellIs" dxfId="53" priority="42" operator="lessThan">
      <formula>$E$73</formula>
    </cfRule>
  </conditionalFormatting>
  <conditionalFormatting sqref="D74">
    <cfRule type="cellIs" dxfId="52" priority="41" operator="lessThan">
      <formula>$E$74</formula>
    </cfRule>
  </conditionalFormatting>
  <conditionalFormatting sqref="D75">
    <cfRule type="cellIs" dxfId="51" priority="40" operator="lessThan">
      <formula>$E$75</formula>
    </cfRule>
  </conditionalFormatting>
  <conditionalFormatting sqref="D81">
    <cfRule type="cellIs" dxfId="50" priority="39" operator="lessThan">
      <formula>$E$81</formula>
    </cfRule>
  </conditionalFormatting>
  <conditionalFormatting sqref="D82">
    <cfRule type="cellIs" dxfId="49" priority="38" operator="lessThan">
      <formula>$E$82</formula>
    </cfRule>
  </conditionalFormatting>
  <conditionalFormatting sqref="D83">
    <cfRule type="cellIs" dxfId="48" priority="37" operator="lessThan">
      <formula>$E$83</formula>
    </cfRule>
  </conditionalFormatting>
  <conditionalFormatting sqref="D84">
    <cfRule type="cellIs" dxfId="47" priority="36" operator="lessThan">
      <formula>$E$84</formula>
    </cfRule>
  </conditionalFormatting>
  <conditionalFormatting sqref="D100">
    <cfRule type="cellIs" dxfId="46" priority="35" operator="lessThan">
      <formula>$E$100</formula>
    </cfRule>
  </conditionalFormatting>
  <conditionalFormatting sqref="D101">
    <cfRule type="cellIs" dxfId="45" priority="34" operator="lessThan">
      <formula>$E$101</formula>
    </cfRule>
  </conditionalFormatting>
  <conditionalFormatting sqref="D102">
    <cfRule type="cellIs" dxfId="44" priority="33" operator="lessThan">
      <formula>$E$102</formula>
    </cfRule>
  </conditionalFormatting>
  <conditionalFormatting sqref="D103">
    <cfRule type="cellIs" dxfId="43" priority="32" operator="lessThan">
      <formula>$E$103</formula>
    </cfRule>
  </conditionalFormatting>
  <conditionalFormatting sqref="D104">
    <cfRule type="cellIs" dxfId="42" priority="31" operator="lessThan">
      <formula>$E$104</formula>
    </cfRule>
  </conditionalFormatting>
  <conditionalFormatting sqref="D105">
    <cfRule type="cellIs" dxfId="41" priority="30" operator="lessThan">
      <formula>$E$105</formula>
    </cfRule>
  </conditionalFormatting>
  <conditionalFormatting sqref="D120">
    <cfRule type="cellIs" dxfId="40" priority="29" operator="lessThan">
      <formula>$E$120</formula>
    </cfRule>
  </conditionalFormatting>
  <conditionalFormatting sqref="D121">
    <cfRule type="cellIs" dxfId="39" priority="28" operator="lessThan">
      <formula>$E$121</formula>
    </cfRule>
  </conditionalFormatting>
  <conditionalFormatting sqref="D122">
    <cfRule type="cellIs" dxfId="38" priority="27" operator="lessThan">
      <formula>$E$122</formula>
    </cfRule>
  </conditionalFormatting>
  <conditionalFormatting sqref="D123">
    <cfRule type="cellIs" dxfId="37" priority="26" operator="lessThan">
      <formula>$E$123</formula>
    </cfRule>
  </conditionalFormatting>
  <conditionalFormatting sqref="D140">
    <cfRule type="cellIs" dxfId="36" priority="25" operator="lessThan">
      <formula>$E$140</formula>
    </cfRule>
  </conditionalFormatting>
  <conditionalFormatting sqref="D141">
    <cfRule type="cellIs" dxfId="35" priority="24" operator="lessThan">
      <formula>$E$141</formula>
    </cfRule>
  </conditionalFormatting>
  <conditionalFormatting sqref="D142">
    <cfRule type="cellIs" dxfId="34" priority="23" operator="lessThan">
      <formula>$E$142</formula>
    </cfRule>
  </conditionalFormatting>
  <conditionalFormatting sqref="D143">
    <cfRule type="cellIs" dxfId="33" priority="22" operator="lessThan">
      <formula>$E$143</formula>
    </cfRule>
  </conditionalFormatting>
  <conditionalFormatting sqref="D144">
    <cfRule type="cellIs" dxfId="32" priority="21" operator="lessThan">
      <formula>$E$144</formula>
    </cfRule>
  </conditionalFormatting>
  <conditionalFormatting sqref="D145">
    <cfRule type="cellIs" dxfId="31" priority="20" operator="lessThan">
      <formula>$E$145</formula>
    </cfRule>
  </conditionalFormatting>
  <conditionalFormatting sqref="D159">
    <cfRule type="cellIs" dxfId="30" priority="19" operator="lessThan">
      <formula>$E$159</formula>
    </cfRule>
  </conditionalFormatting>
  <conditionalFormatting sqref="D160">
    <cfRule type="cellIs" dxfId="29" priority="18" operator="lessThan">
      <formula>$E$160</formula>
    </cfRule>
  </conditionalFormatting>
  <conditionalFormatting sqref="D161">
    <cfRule type="cellIs" dxfId="28" priority="17" operator="lessThan">
      <formula>$E$161</formula>
    </cfRule>
  </conditionalFormatting>
  <conditionalFormatting sqref="D162">
    <cfRule type="cellIs" dxfId="27" priority="16" operator="lessThan">
      <formula>$E$162</formula>
    </cfRule>
  </conditionalFormatting>
  <conditionalFormatting sqref="D178">
    <cfRule type="cellIs" dxfId="26" priority="15" operator="lessThan">
      <formula>$E$178</formula>
    </cfRule>
  </conditionalFormatting>
  <conditionalFormatting sqref="D179">
    <cfRule type="cellIs" dxfId="25" priority="14" operator="lessThan">
      <formula>$E$179</formula>
    </cfRule>
  </conditionalFormatting>
  <conditionalFormatting sqref="D180">
    <cfRule type="cellIs" dxfId="24" priority="12" operator="lessThan">
      <formula>$E$180</formula>
    </cfRule>
  </conditionalFormatting>
  <conditionalFormatting sqref="D199">
    <cfRule type="cellIs" dxfId="23" priority="11" operator="lessThan">
      <formula>$E$199</formula>
    </cfRule>
  </conditionalFormatting>
  <conditionalFormatting sqref="D200">
    <cfRule type="cellIs" dxfId="22" priority="10" operator="lessThan">
      <formula>$E$200</formula>
    </cfRule>
  </conditionalFormatting>
  <conditionalFormatting sqref="D201">
    <cfRule type="cellIs" dxfId="21" priority="9" operator="lessThan">
      <formula>$E$201</formula>
    </cfRule>
  </conditionalFormatting>
  <conditionalFormatting sqref="D202">
    <cfRule type="cellIs" dxfId="20" priority="8" operator="lessThan">
      <formula>$E$202</formula>
    </cfRule>
  </conditionalFormatting>
  <conditionalFormatting sqref="D218">
    <cfRule type="cellIs" dxfId="19" priority="7" operator="lessThan">
      <formula>$E$218</formula>
    </cfRule>
  </conditionalFormatting>
  <conditionalFormatting sqref="D219">
    <cfRule type="cellIs" dxfId="18" priority="6" operator="lessThan">
      <formula>$E$219</formula>
    </cfRule>
  </conditionalFormatting>
  <conditionalFormatting sqref="D220">
    <cfRule type="cellIs" dxfId="17" priority="5" operator="lessThan">
      <formula>$E$220</formula>
    </cfRule>
  </conditionalFormatting>
  <conditionalFormatting sqref="D221">
    <cfRule type="cellIs" dxfId="16" priority="4" operator="lessThan">
      <formula>$E$221</formula>
    </cfRule>
  </conditionalFormatting>
  <conditionalFormatting sqref="D239">
    <cfRule type="cellIs" dxfId="15" priority="3" operator="lessThan">
      <formula>$E$239</formula>
    </cfRule>
  </conditionalFormatting>
  <conditionalFormatting sqref="D240">
    <cfRule type="cellIs" dxfId="14" priority="2" operator="lessThan">
      <formula>$E$240</formula>
    </cfRule>
  </conditionalFormatting>
  <conditionalFormatting sqref="D241">
    <cfRule type="cellIs" dxfId="13" priority="1" operator="lessThan">
      <formula>$E$241</formula>
    </cfRule>
  </conditionalFormatting>
  <pageMargins left="0.23622047244094491" right="0.23622047244094491" top="0.74803149606299213" bottom="0.35433070866141736" header="0.31496062992125984" footer="0.31496062992125984"/>
  <pageSetup paperSize="9" fitToWidth="0" orientation="landscape" r:id="rId1"/>
  <headerFooter>
    <oddHeader>&amp;L&amp;"メイリオ,レギュラー"&amp;14チェックシート結果報告&amp;R&amp;"メイリオ,レギュラー"&amp;9Ver. 1.0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D1EB6-A638-406D-8D9F-FA61FB3828FC}">
  <sheetPr codeName="Sheet6">
    <tabColor theme="6"/>
  </sheetPr>
  <dimension ref="B1:AH73"/>
  <sheetViews>
    <sheetView showGridLines="0" view="pageBreakPreview" topLeftCell="A43" zoomScaleNormal="100" zoomScaleSheetLayoutView="100" zoomScalePageLayoutView="85" workbookViewId="0"/>
  </sheetViews>
  <sheetFormatPr defaultColWidth="2.375" defaultRowHeight="13.5"/>
  <cols>
    <col min="2" max="2" width="4" bestFit="1" customWidth="1"/>
    <col min="3" max="3" width="13.75" customWidth="1"/>
    <col min="4" max="4" width="10.75" customWidth="1"/>
    <col min="5" max="7" width="5.875" customWidth="1"/>
    <col min="9" max="9" width="3.875" customWidth="1"/>
    <col min="10" max="10" width="13.75" customWidth="1"/>
    <col min="11" max="11" width="10.75" customWidth="1"/>
    <col min="12" max="14" width="5.875" customWidth="1"/>
    <col min="16" max="16" width="3.75" customWidth="1"/>
    <col min="17" max="17" width="13.75" customWidth="1"/>
    <col min="18" max="18" width="10.75" customWidth="1"/>
    <col min="19" max="21" width="5.75" customWidth="1"/>
    <col min="29" max="29" width="2.75" bestFit="1" customWidth="1"/>
  </cols>
  <sheetData>
    <row r="1" spans="2:34" ht="19.5">
      <c r="C1" s="100" t="s">
        <v>400</v>
      </c>
      <c r="D1" s="449" t="str">
        <f>チェックシート!B2</f>
        <v>株式会社　社会保険研究所</v>
      </c>
      <c r="E1" s="449"/>
      <c r="F1" s="449"/>
      <c r="G1" s="449"/>
      <c r="H1" s="449"/>
      <c r="I1" s="449"/>
      <c r="K1" s="450" t="str">
        <f>チェックシート!B3</f>
        <v>JTB健康保険組合様　WEBサイト</v>
      </c>
      <c r="L1" s="450"/>
      <c r="M1" s="450"/>
      <c r="N1" s="450"/>
      <c r="O1" s="158" t="s">
        <v>300</v>
      </c>
      <c r="Q1" s="446" t="str">
        <f>チェックシート!B4</f>
        <v>2020 年 2 月14 日（金）</v>
      </c>
      <c r="R1" s="446"/>
      <c r="Y1" s="158"/>
      <c r="Z1" s="165"/>
      <c r="AA1" s="165"/>
      <c r="AB1" s="165"/>
      <c r="AC1" s="165"/>
      <c r="AD1" s="165"/>
      <c r="AE1" s="165"/>
      <c r="AF1" s="165"/>
      <c r="AG1" s="165"/>
      <c r="AH1" s="165"/>
    </row>
    <row r="3" spans="2:34" ht="18.75">
      <c r="C3" s="101" t="s">
        <v>401</v>
      </c>
    </row>
    <row r="4" spans="2:34" ht="15">
      <c r="B4" s="173" t="s">
        <v>402</v>
      </c>
      <c r="C4" s="128" t="s">
        <v>403</v>
      </c>
      <c r="D4" s="173" t="s">
        <v>304</v>
      </c>
      <c r="E4" s="129" t="str">
        <f>設定シート!G5</f>
        <v>期待値</v>
      </c>
      <c r="F4" s="121"/>
      <c r="G4" s="121"/>
      <c r="H4" s="123"/>
      <c r="I4" s="121"/>
      <c r="J4" s="122"/>
      <c r="K4" s="122"/>
      <c r="L4" s="121"/>
      <c r="M4" s="121"/>
      <c r="N4" s="121"/>
      <c r="O4" s="123"/>
      <c r="P4" s="121"/>
      <c r="Q4" s="122"/>
      <c r="R4" s="122"/>
      <c r="S4" s="121"/>
      <c r="T4" s="121"/>
      <c r="U4" s="121"/>
    </row>
    <row r="5" spans="2:34" ht="15">
      <c r="B5" s="117" t="s">
        <v>19</v>
      </c>
      <c r="C5" s="119" t="s">
        <v>404</v>
      </c>
      <c r="D5" s="118">
        <f>AVERAGE(G41:G47)</f>
        <v>1.4285714285714286</v>
      </c>
      <c r="E5" s="104">
        <f>設定シート!G6</f>
        <v>80</v>
      </c>
      <c r="F5" s="120"/>
      <c r="G5" s="123"/>
      <c r="H5" s="123"/>
      <c r="I5" s="124"/>
      <c r="J5" s="124"/>
      <c r="K5" s="124"/>
      <c r="L5" s="120"/>
      <c r="M5" s="120"/>
      <c r="N5" s="123"/>
      <c r="O5" s="123"/>
      <c r="P5" s="124"/>
      <c r="Q5" s="124"/>
      <c r="R5" s="124"/>
      <c r="S5" s="120"/>
      <c r="T5" s="123"/>
      <c r="U5" s="123"/>
    </row>
    <row r="6" spans="2:34" ht="15">
      <c r="B6" s="117" t="s">
        <v>28</v>
      </c>
      <c r="C6" s="119" t="s">
        <v>405</v>
      </c>
      <c r="D6" s="118">
        <f>AVERAGE(G48:G52)</f>
        <v>40</v>
      </c>
      <c r="E6" s="104">
        <f>設定シート!G7</f>
        <v>80</v>
      </c>
      <c r="F6" s="120"/>
      <c r="G6" s="123"/>
      <c r="H6" s="123"/>
      <c r="I6" s="124"/>
      <c r="J6" s="124"/>
      <c r="K6" s="124"/>
      <c r="L6" s="120"/>
      <c r="M6" s="120"/>
      <c r="N6" s="123"/>
      <c r="O6" s="123"/>
      <c r="P6" s="124"/>
      <c r="Q6" s="124"/>
      <c r="R6" s="124"/>
      <c r="S6" s="120"/>
      <c r="T6" s="123"/>
      <c r="U6" s="123"/>
    </row>
    <row r="7" spans="2:34" ht="15">
      <c r="B7" s="117" t="s">
        <v>37</v>
      </c>
      <c r="C7" s="119" t="s">
        <v>406</v>
      </c>
      <c r="D7" s="118">
        <f>AVERAGE(G53:G60)</f>
        <v>62.5</v>
      </c>
      <c r="E7" s="104">
        <f>設定シート!G8</f>
        <v>80</v>
      </c>
      <c r="F7" s="120"/>
      <c r="G7" s="123"/>
      <c r="H7" s="123"/>
      <c r="I7" s="124"/>
      <c r="J7" s="124"/>
      <c r="K7" s="124"/>
      <c r="L7" s="120"/>
      <c r="M7" s="120"/>
      <c r="N7" s="123"/>
      <c r="O7" s="123"/>
      <c r="P7" s="124"/>
      <c r="Q7" s="124"/>
      <c r="R7" s="124"/>
      <c r="S7" s="120"/>
      <c r="T7" s="123"/>
      <c r="U7" s="123"/>
    </row>
    <row r="8" spans="2:34" ht="15">
      <c r="B8" s="117" t="s">
        <v>42</v>
      </c>
      <c r="C8" s="119" t="s">
        <v>407</v>
      </c>
      <c r="D8" s="118">
        <f>AVERAGE(G61:G64)</f>
        <v>27.5</v>
      </c>
      <c r="E8" s="104">
        <f>設定シート!G9</f>
        <v>80</v>
      </c>
      <c r="F8" s="120"/>
      <c r="G8" s="123"/>
      <c r="H8" s="123"/>
      <c r="I8" s="124"/>
      <c r="J8" s="124"/>
      <c r="K8" s="124"/>
      <c r="L8" s="120"/>
      <c r="M8" s="120"/>
      <c r="N8" s="123"/>
      <c r="O8" s="123"/>
      <c r="P8" s="124"/>
      <c r="Q8" s="124"/>
      <c r="R8" s="124"/>
      <c r="S8" s="120"/>
      <c r="T8" s="123"/>
      <c r="U8" s="123"/>
    </row>
    <row r="9" spans="2:34" ht="15">
      <c r="B9" s="117" t="s">
        <v>46</v>
      </c>
      <c r="C9" s="119" t="s">
        <v>408</v>
      </c>
      <c r="D9" s="118">
        <f>AVERAGE(G65:G69)</f>
        <v>0</v>
      </c>
      <c r="E9" s="104">
        <f>設定シート!G10</f>
        <v>80</v>
      </c>
      <c r="F9" s="120"/>
      <c r="G9" s="123"/>
      <c r="H9" s="123"/>
      <c r="I9" s="124"/>
      <c r="J9" s="124"/>
      <c r="K9" s="124"/>
      <c r="L9" s="120"/>
      <c r="M9" s="120"/>
      <c r="N9" s="123"/>
      <c r="O9" s="123"/>
      <c r="P9" s="124"/>
      <c r="Q9" s="124"/>
      <c r="R9" s="124"/>
      <c r="S9" s="120"/>
      <c r="T9" s="123"/>
      <c r="U9" s="123"/>
    </row>
    <row r="10" spans="2:34" ht="15">
      <c r="B10" s="117" t="s">
        <v>49</v>
      </c>
      <c r="C10" s="119" t="s">
        <v>409</v>
      </c>
      <c r="D10" s="118">
        <f>AVERAGE(G70:G73)</f>
        <v>0</v>
      </c>
      <c r="E10" s="104">
        <f>設定シート!G11</f>
        <v>80</v>
      </c>
      <c r="F10" s="120"/>
      <c r="G10" s="123"/>
      <c r="H10" s="123"/>
      <c r="I10" s="124"/>
      <c r="J10" s="124"/>
      <c r="K10" s="124"/>
      <c r="L10" s="120"/>
      <c r="M10" s="120"/>
      <c r="N10" s="123"/>
      <c r="O10" s="123"/>
      <c r="P10" s="124"/>
      <c r="Q10" s="124"/>
      <c r="R10" s="124"/>
      <c r="S10" s="120"/>
      <c r="T10" s="123"/>
      <c r="U10" s="123"/>
    </row>
    <row r="11" spans="2:34" ht="15">
      <c r="B11" s="117" t="s">
        <v>53</v>
      </c>
      <c r="C11" s="119" t="s">
        <v>410</v>
      </c>
      <c r="D11" s="118">
        <f>AVERAGE(N41:N44)</f>
        <v>0</v>
      </c>
      <c r="E11" s="104">
        <f>設定シート!G12</f>
        <v>80</v>
      </c>
      <c r="F11" s="120"/>
      <c r="G11" s="123"/>
      <c r="H11" s="123"/>
      <c r="I11" s="124"/>
      <c r="J11" s="124"/>
      <c r="K11" s="124"/>
      <c r="L11" s="120"/>
      <c r="M11" s="120"/>
      <c r="N11" s="123"/>
      <c r="O11" s="123"/>
      <c r="P11" s="124"/>
      <c r="Q11" s="124"/>
      <c r="R11" s="124"/>
      <c r="S11" s="120"/>
      <c r="T11" s="123"/>
      <c r="U11" s="123"/>
    </row>
    <row r="12" spans="2:34" ht="15">
      <c r="B12" s="117" t="s">
        <v>55</v>
      </c>
      <c r="C12" s="119" t="s">
        <v>411</v>
      </c>
      <c r="D12" s="118">
        <f>AVERAGE(N45)</f>
        <v>0</v>
      </c>
      <c r="E12" s="104">
        <f>設定シート!G13</f>
        <v>80</v>
      </c>
      <c r="F12" s="120"/>
      <c r="G12" s="123"/>
      <c r="H12" s="123"/>
      <c r="I12" s="124"/>
      <c r="J12" s="124"/>
      <c r="K12" s="124"/>
      <c r="L12" s="120"/>
      <c r="M12" s="120"/>
      <c r="N12" s="123"/>
      <c r="O12" s="123"/>
      <c r="P12" s="124"/>
      <c r="Q12" s="124"/>
      <c r="R12" s="124"/>
      <c r="S12" s="120"/>
      <c r="T12" s="123"/>
      <c r="U12" s="123"/>
    </row>
    <row r="13" spans="2:34" ht="15">
      <c r="B13" s="117" t="s">
        <v>59</v>
      </c>
      <c r="C13" s="119" t="s">
        <v>412</v>
      </c>
      <c r="D13" s="118">
        <f>AVERAGE(N46:N63)</f>
        <v>88.888888888888886</v>
      </c>
      <c r="E13" s="104">
        <f>設定シート!G14</f>
        <v>80</v>
      </c>
      <c r="F13" s="120"/>
      <c r="G13" s="123"/>
      <c r="H13" s="123"/>
      <c r="I13" s="124"/>
      <c r="J13" s="124"/>
      <c r="K13" s="124"/>
      <c r="L13" s="120"/>
      <c r="M13" s="120"/>
      <c r="N13" s="123"/>
      <c r="O13" s="123"/>
      <c r="P13" s="124"/>
      <c r="Q13" s="124"/>
      <c r="R13" s="124"/>
      <c r="S13" s="120"/>
      <c r="T13" s="123"/>
      <c r="U13" s="123"/>
    </row>
    <row r="14" spans="2:34" ht="15">
      <c r="B14" s="117" t="s">
        <v>66</v>
      </c>
      <c r="C14" s="119" t="s">
        <v>413</v>
      </c>
      <c r="D14" s="118">
        <f>AVERAGE(N64:N66)</f>
        <v>33.333333333333336</v>
      </c>
      <c r="E14" s="104">
        <f>設定シート!G15</f>
        <v>80</v>
      </c>
      <c r="F14" s="120"/>
      <c r="G14" s="123"/>
      <c r="H14" s="123"/>
      <c r="I14" s="124"/>
      <c r="J14" s="124"/>
      <c r="K14" s="124"/>
      <c r="L14" s="120"/>
      <c r="M14" s="120"/>
      <c r="N14" s="123"/>
      <c r="O14" s="123"/>
      <c r="P14" s="124"/>
      <c r="Q14" s="124"/>
      <c r="R14" s="124"/>
      <c r="S14" s="120"/>
      <c r="T14" s="123"/>
      <c r="U14" s="123"/>
    </row>
    <row r="15" spans="2:34" ht="15">
      <c r="B15" s="117" t="s">
        <v>120</v>
      </c>
      <c r="C15" s="119" t="s">
        <v>414</v>
      </c>
      <c r="D15" s="118">
        <f>AVERAGE(N67:N73)</f>
        <v>28.571428571428573</v>
      </c>
      <c r="E15" s="104">
        <f>設定シート!G16</f>
        <v>80</v>
      </c>
      <c r="F15" s="120"/>
      <c r="G15" s="123"/>
      <c r="H15" s="123"/>
      <c r="I15" s="124"/>
      <c r="J15" s="124"/>
      <c r="K15" s="124"/>
      <c r="L15" s="120"/>
      <c r="M15" s="120"/>
      <c r="N15" s="123"/>
      <c r="O15" s="123"/>
      <c r="P15" s="123"/>
      <c r="Q15" s="123"/>
      <c r="R15" s="123"/>
      <c r="S15" s="123"/>
      <c r="T15" s="123"/>
      <c r="U15" s="123"/>
    </row>
    <row r="16" spans="2:34" ht="15">
      <c r="B16" s="117" t="s">
        <v>125</v>
      </c>
      <c r="C16" s="119" t="s">
        <v>415</v>
      </c>
      <c r="D16" s="118">
        <f>AVERAGE(U41:U55)</f>
        <v>33.333333333333336</v>
      </c>
      <c r="E16" s="104">
        <f>設定シート!G17</f>
        <v>80</v>
      </c>
      <c r="F16" s="120"/>
      <c r="G16" s="123"/>
      <c r="H16" s="123"/>
      <c r="I16" s="124"/>
      <c r="J16" s="124"/>
      <c r="K16" s="124"/>
      <c r="L16" s="120"/>
      <c r="M16" s="120"/>
      <c r="N16" s="123"/>
      <c r="O16" s="123"/>
      <c r="P16" s="123"/>
      <c r="Q16" s="123"/>
      <c r="R16" s="123"/>
      <c r="S16" s="123"/>
      <c r="T16" s="123"/>
      <c r="U16" s="123"/>
    </row>
    <row r="17" spans="2:21" ht="14.25">
      <c r="B17" s="124"/>
      <c r="C17" s="124"/>
      <c r="D17" s="124"/>
      <c r="E17" s="120"/>
      <c r="F17" s="120"/>
      <c r="G17" s="123"/>
      <c r="H17" s="123"/>
      <c r="I17" s="124"/>
      <c r="J17" s="124"/>
      <c r="K17" s="124"/>
      <c r="L17" s="120"/>
      <c r="M17" s="120"/>
      <c r="N17" s="123"/>
      <c r="O17" s="123"/>
      <c r="P17" s="123"/>
      <c r="Q17" s="123"/>
      <c r="R17" s="123"/>
      <c r="S17" s="123"/>
      <c r="T17" s="123"/>
      <c r="U17" s="123"/>
    </row>
    <row r="18" spans="2:21" ht="14.25">
      <c r="B18" s="124"/>
      <c r="C18" s="124"/>
      <c r="D18" s="124"/>
      <c r="E18" s="120"/>
      <c r="F18" s="120"/>
      <c r="G18" s="123"/>
      <c r="H18" s="123"/>
      <c r="I18" s="124"/>
      <c r="J18" s="124"/>
      <c r="K18" s="124"/>
      <c r="L18" s="120"/>
      <c r="M18" s="120"/>
      <c r="N18" s="123"/>
      <c r="O18" s="123"/>
      <c r="P18" s="123"/>
      <c r="Q18" s="123"/>
      <c r="R18" s="123"/>
      <c r="S18" s="123"/>
      <c r="T18" s="123"/>
      <c r="U18" s="123"/>
    </row>
    <row r="19" spans="2:21" ht="13.15" customHeight="1">
      <c r="B19" s="124"/>
      <c r="C19" s="124"/>
      <c r="D19" s="124"/>
      <c r="E19" s="120"/>
      <c r="F19" s="120"/>
      <c r="G19" s="123"/>
      <c r="H19" s="123"/>
      <c r="I19" s="124"/>
      <c r="J19" s="124"/>
      <c r="K19" s="124"/>
      <c r="L19" s="120"/>
      <c r="M19" s="120"/>
      <c r="N19" s="123"/>
      <c r="O19" s="123"/>
      <c r="P19" s="123"/>
      <c r="Q19" s="123"/>
      <c r="R19" s="123"/>
      <c r="S19" s="123"/>
      <c r="T19" s="123"/>
      <c r="U19" s="123"/>
    </row>
    <row r="20" spans="2:21" ht="13.15" customHeight="1">
      <c r="B20" s="124"/>
      <c r="C20" s="124"/>
      <c r="D20" s="124"/>
      <c r="E20" s="120"/>
      <c r="F20" s="120"/>
      <c r="G20" s="123"/>
      <c r="H20" s="123"/>
      <c r="I20" s="124"/>
      <c r="J20" s="124"/>
      <c r="K20" s="124"/>
      <c r="L20" s="120"/>
      <c r="M20" s="120"/>
      <c r="N20" s="123"/>
      <c r="O20" s="123"/>
      <c r="P20" s="123"/>
      <c r="Q20" s="123"/>
      <c r="R20" s="123"/>
      <c r="S20" s="123"/>
      <c r="T20" s="123"/>
      <c r="U20" s="123"/>
    </row>
    <row r="21" spans="2:21" ht="13.15" customHeight="1">
      <c r="B21" s="124"/>
      <c r="C21" s="124"/>
      <c r="D21" s="124"/>
      <c r="E21" s="120"/>
      <c r="F21" s="120"/>
      <c r="G21" s="123"/>
      <c r="H21" s="123"/>
      <c r="I21" s="124"/>
      <c r="J21" s="124"/>
      <c r="K21" s="124"/>
      <c r="L21" s="120"/>
      <c r="M21" s="120"/>
      <c r="N21" s="123"/>
      <c r="O21" s="123"/>
      <c r="P21" s="123"/>
      <c r="Q21" s="123"/>
      <c r="R21" s="123"/>
      <c r="S21" s="123"/>
      <c r="T21" s="123"/>
      <c r="U21" s="123"/>
    </row>
    <row r="22" spans="2:21" ht="13.15" customHeight="1">
      <c r="B22" s="124"/>
      <c r="C22" s="124"/>
      <c r="D22" s="124"/>
      <c r="E22" s="120"/>
      <c r="F22" s="120"/>
      <c r="G22" s="123"/>
      <c r="H22" s="123"/>
      <c r="I22" s="124"/>
      <c r="J22" s="124"/>
      <c r="K22" s="124"/>
      <c r="L22" s="120"/>
      <c r="M22" s="120"/>
      <c r="N22" s="123"/>
      <c r="O22" s="123"/>
      <c r="P22" s="123"/>
      <c r="Q22" s="123"/>
      <c r="R22" s="123"/>
      <c r="S22" s="123"/>
      <c r="T22" s="123"/>
      <c r="U22" s="123"/>
    </row>
    <row r="23" spans="2:21" ht="13.15" customHeight="1">
      <c r="B23" s="124"/>
      <c r="C23" s="124"/>
      <c r="D23" s="124"/>
      <c r="E23" s="120"/>
      <c r="F23" s="120"/>
      <c r="G23" s="123"/>
      <c r="H23" s="123"/>
      <c r="I23" s="124"/>
      <c r="J23" s="124"/>
      <c r="K23" s="124"/>
      <c r="L23" s="120"/>
      <c r="M23" s="120"/>
      <c r="N23" s="123"/>
      <c r="O23" s="123"/>
      <c r="P23" s="123"/>
      <c r="Q23" s="123"/>
      <c r="R23" s="123"/>
      <c r="S23" s="123"/>
      <c r="T23" s="123"/>
      <c r="U23" s="123"/>
    </row>
    <row r="24" spans="2:21" ht="13.15" customHeight="1">
      <c r="B24" s="124"/>
      <c r="C24" s="124"/>
      <c r="D24" s="124"/>
      <c r="E24" s="120"/>
      <c r="F24" s="120"/>
      <c r="G24" s="123"/>
      <c r="H24" s="123"/>
      <c r="I24" s="124"/>
      <c r="J24" s="124"/>
      <c r="K24" s="124"/>
      <c r="L24" s="120"/>
      <c r="M24" s="120"/>
      <c r="N24" s="123"/>
      <c r="O24" s="123"/>
      <c r="P24" s="123"/>
      <c r="Q24" s="123"/>
      <c r="R24" s="123"/>
      <c r="S24" s="123"/>
      <c r="T24" s="123"/>
      <c r="U24" s="123"/>
    </row>
    <row r="25" spans="2:21" ht="13.15" customHeight="1">
      <c r="B25" s="124"/>
      <c r="C25" s="124"/>
      <c r="D25" s="125"/>
      <c r="E25" s="120"/>
      <c r="F25" s="120"/>
      <c r="G25" s="123"/>
      <c r="H25" s="123"/>
      <c r="I25" s="124"/>
      <c r="J25" s="124"/>
      <c r="K25" s="124"/>
      <c r="L25" s="120"/>
      <c r="M25" s="120"/>
      <c r="N25" s="123"/>
      <c r="O25" s="123"/>
      <c r="P25" s="123"/>
      <c r="Q25" s="123"/>
      <c r="R25" s="123"/>
      <c r="S25" s="123"/>
      <c r="T25" s="123"/>
      <c r="U25" s="123"/>
    </row>
    <row r="26" spans="2:21" ht="13.15" customHeight="1">
      <c r="B26" s="124"/>
      <c r="C26" s="124"/>
      <c r="D26" s="125"/>
      <c r="E26" s="120"/>
      <c r="F26" s="120"/>
      <c r="G26" s="123"/>
      <c r="H26" s="123"/>
      <c r="I26" s="124"/>
      <c r="J26" s="124"/>
      <c r="K26" s="124"/>
      <c r="L26" s="120"/>
      <c r="M26" s="120"/>
      <c r="N26" s="123"/>
      <c r="O26" s="123"/>
      <c r="P26" s="123"/>
      <c r="Q26" s="123"/>
      <c r="R26" s="123"/>
      <c r="S26" s="123"/>
      <c r="T26" s="123"/>
      <c r="U26" s="123"/>
    </row>
    <row r="27" spans="2:21" ht="13.15" customHeight="1">
      <c r="B27" s="124"/>
      <c r="C27" s="124"/>
      <c r="D27" s="125"/>
      <c r="E27" s="120"/>
      <c r="F27" s="120"/>
      <c r="G27" s="123"/>
      <c r="H27" s="123"/>
      <c r="I27" s="124"/>
      <c r="J27" s="124"/>
      <c r="K27" s="124"/>
      <c r="L27" s="120"/>
      <c r="M27" s="120"/>
      <c r="N27" s="123"/>
      <c r="O27" s="123"/>
      <c r="P27" s="123"/>
      <c r="Q27" s="123"/>
      <c r="R27" s="123"/>
      <c r="S27" s="123"/>
      <c r="T27" s="123"/>
      <c r="U27" s="123"/>
    </row>
    <row r="28" spans="2:21" ht="13.15" customHeight="1">
      <c r="B28" s="124"/>
      <c r="C28" s="124"/>
      <c r="D28" s="124"/>
      <c r="E28" s="120"/>
      <c r="F28" s="120"/>
      <c r="G28" s="123"/>
      <c r="H28" s="123"/>
      <c r="I28" s="124"/>
      <c r="J28" s="124"/>
      <c r="K28" s="125"/>
      <c r="L28" s="120"/>
      <c r="M28" s="120"/>
      <c r="N28" s="123"/>
      <c r="O28" s="123"/>
      <c r="P28" s="123"/>
      <c r="Q28" s="123"/>
      <c r="R28" s="123"/>
      <c r="S28" s="123"/>
      <c r="T28" s="123"/>
      <c r="U28" s="123"/>
    </row>
    <row r="29" spans="2:21" ht="13.15" customHeight="1">
      <c r="B29" s="124"/>
      <c r="C29" s="124"/>
      <c r="D29" s="124"/>
      <c r="E29" s="120"/>
      <c r="F29" s="120"/>
      <c r="G29" s="123"/>
      <c r="H29" s="123"/>
      <c r="I29" s="124"/>
      <c r="J29" s="124"/>
      <c r="K29" s="125"/>
      <c r="L29" s="120"/>
      <c r="M29" s="120"/>
      <c r="N29" s="123"/>
      <c r="O29" s="123"/>
      <c r="P29" s="123"/>
      <c r="Q29" s="123"/>
      <c r="R29" s="123"/>
      <c r="S29" s="123"/>
      <c r="T29" s="123"/>
      <c r="U29" s="123"/>
    </row>
    <row r="30" spans="2:21" ht="14.25">
      <c r="B30" s="124"/>
      <c r="C30" s="124"/>
      <c r="D30" s="124"/>
      <c r="E30" s="120"/>
      <c r="F30" s="120"/>
      <c r="G30" s="123"/>
      <c r="H30" s="123"/>
      <c r="I30" s="124"/>
      <c r="J30" s="124"/>
      <c r="K30" s="125"/>
      <c r="L30" s="120"/>
      <c r="M30" s="120"/>
      <c r="N30" s="123"/>
      <c r="O30" s="123"/>
      <c r="P30" s="123"/>
      <c r="Q30" s="123"/>
      <c r="R30" s="123"/>
      <c r="S30" s="123"/>
      <c r="T30" s="123"/>
      <c r="U30" s="123"/>
    </row>
    <row r="31" spans="2:21" ht="14.25">
      <c r="B31" s="124"/>
      <c r="C31" s="124"/>
      <c r="D31" s="124"/>
      <c r="E31" s="120"/>
      <c r="F31" s="120"/>
      <c r="G31" s="123"/>
      <c r="H31" s="123"/>
      <c r="I31" s="124"/>
      <c r="J31" s="124"/>
      <c r="K31" s="125"/>
      <c r="L31" s="120"/>
      <c r="M31" s="120"/>
      <c r="N31" s="123"/>
      <c r="O31" s="123"/>
      <c r="P31" s="123"/>
      <c r="Q31" s="123"/>
      <c r="R31" s="123"/>
      <c r="S31" s="123"/>
      <c r="T31" s="123"/>
      <c r="U31" s="123"/>
    </row>
    <row r="32" spans="2:21" ht="13.15" customHeight="1">
      <c r="B32" s="124"/>
      <c r="C32" s="124"/>
      <c r="D32" s="124"/>
      <c r="E32" s="120"/>
      <c r="F32" s="120"/>
      <c r="G32" s="123"/>
      <c r="H32" s="123"/>
      <c r="I32" s="124"/>
      <c r="J32" s="124"/>
      <c r="K32" s="125"/>
      <c r="L32" s="120"/>
      <c r="M32" s="120"/>
      <c r="N32" s="123"/>
      <c r="O32" s="123"/>
      <c r="P32" s="123"/>
      <c r="Q32" s="123"/>
      <c r="R32" s="123"/>
      <c r="S32" s="123"/>
      <c r="T32" s="123"/>
      <c r="U32" s="123"/>
    </row>
    <row r="33" spans="2:21" ht="13.15" customHeight="1">
      <c r="B33" s="124"/>
      <c r="C33" s="124"/>
      <c r="D33" s="124"/>
      <c r="E33" s="120"/>
      <c r="F33" s="120"/>
      <c r="G33" s="123"/>
      <c r="H33" s="123"/>
      <c r="I33" s="124"/>
      <c r="J33" s="124"/>
      <c r="K33" s="125"/>
      <c r="L33" s="120"/>
      <c r="M33" s="120"/>
      <c r="N33" s="123"/>
      <c r="O33" s="123"/>
      <c r="P33" s="123"/>
      <c r="Q33" s="123"/>
      <c r="R33" s="123"/>
      <c r="S33" s="123"/>
      <c r="T33" s="123"/>
      <c r="U33" s="123"/>
    </row>
    <row r="34" spans="2:21" ht="13.15" customHeight="1">
      <c r="B34" s="124"/>
      <c r="C34" s="124"/>
      <c r="D34" s="124"/>
      <c r="E34" s="120"/>
      <c r="F34" s="120"/>
      <c r="G34" s="123"/>
      <c r="H34" s="123"/>
      <c r="I34" s="124"/>
      <c r="J34" s="124"/>
      <c r="K34" s="125"/>
      <c r="L34" s="120"/>
      <c r="M34" s="120"/>
      <c r="N34" s="123"/>
      <c r="O34" s="123"/>
      <c r="P34" s="123"/>
      <c r="Q34" s="123"/>
      <c r="R34" s="123"/>
      <c r="S34" s="123"/>
      <c r="T34" s="123"/>
      <c r="U34" s="123"/>
    </row>
    <row r="35" spans="2:21" ht="13.15" customHeight="1">
      <c r="B35" s="124"/>
      <c r="C35" s="124"/>
      <c r="D35" s="124"/>
      <c r="E35" s="120"/>
      <c r="F35" s="120"/>
      <c r="G35" s="123"/>
      <c r="H35" s="123"/>
      <c r="I35" s="124"/>
      <c r="J35" s="124"/>
      <c r="K35" s="125"/>
      <c r="L35" s="120"/>
      <c r="M35" s="120"/>
      <c r="N35" s="123"/>
      <c r="O35" s="123"/>
      <c r="P35" s="123"/>
      <c r="Q35" s="123"/>
      <c r="R35" s="123"/>
      <c r="S35" s="123"/>
      <c r="T35" s="123"/>
      <c r="U35" s="123"/>
    </row>
    <row r="36" spans="2:21" ht="13.15" customHeight="1">
      <c r="B36" s="124"/>
      <c r="C36" s="124"/>
      <c r="D36" s="124"/>
      <c r="E36" s="120"/>
      <c r="F36" s="120"/>
      <c r="G36" s="124" t="s">
        <v>416</v>
      </c>
      <c r="H36" s="123"/>
      <c r="I36" s="124"/>
      <c r="J36" s="124"/>
      <c r="K36" s="125"/>
      <c r="L36" s="120"/>
      <c r="M36" s="120"/>
      <c r="N36" s="123"/>
      <c r="O36" s="123"/>
      <c r="P36" s="123"/>
      <c r="Q36" s="123"/>
      <c r="R36" s="123"/>
      <c r="S36" s="123"/>
      <c r="T36" s="123"/>
      <c r="U36" s="123"/>
    </row>
    <row r="37" spans="2:21" ht="13.15" customHeight="1">
      <c r="B37" s="124"/>
      <c r="C37" s="124"/>
      <c r="D37" s="126"/>
      <c r="E37" s="120"/>
      <c r="F37" s="120"/>
      <c r="G37" s="124"/>
      <c r="H37" s="123"/>
      <c r="I37" s="124"/>
      <c r="J37" s="124"/>
      <c r="K37" s="126"/>
      <c r="L37" s="120"/>
      <c r="M37" s="120"/>
      <c r="N37" s="124"/>
      <c r="O37" s="123"/>
      <c r="P37" s="123"/>
      <c r="Q37" s="123"/>
      <c r="R37" s="123"/>
      <c r="S37" s="123"/>
      <c r="T37" s="123"/>
      <c r="U37" s="123"/>
    </row>
    <row r="38" spans="2:21" ht="18.75">
      <c r="C38" s="101" t="s">
        <v>417</v>
      </c>
    </row>
    <row r="39" spans="2:21" ht="13.15" customHeight="1">
      <c r="B39" s="447" t="s">
        <v>402</v>
      </c>
      <c r="C39" s="447" t="s">
        <v>418</v>
      </c>
      <c r="D39" s="448"/>
      <c r="E39" s="457" t="s">
        <v>419</v>
      </c>
      <c r="F39" s="458"/>
      <c r="G39" s="459"/>
      <c r="I39" s="447" t="s">
        <v>402</v>
      </c>
      <c r="J39" s="447" t="s">
        <v>418</v>
      </c>
      <c r="K39" s="448"/>
      <c r="L39" s="447" t="s">
        <v>419</v>
      </c>
      <c r="M39" s="447"/>
      <c r="N39" s="447"/>
      <c r="P39" s="447" t="s">
        <v>402</v>
      </c>
      <c r="Q39" s="447" t="s">
        <v>418</v>
      </c>
      <c r="R39" s="448"/>
      <c r="S39" s="447" t="s">
        <v>419</v>
      </c>
      <c r="T39" s="447"/>
      <c r="U39" s="447"/>
    </row>
    <row r="40" spans="2:21" ht="14.25">
      <c r="B40" s="447"/>
      <c r="C40" s="173" t="s">
        <v>420</v>
      </c>
      <c r="D40" s="173" t="s">
        <v>421</v>
      </c>
      <c r="E40" s="173" t="s">
        <v>422</v>
      </c>
      <c r="F40" s="173" t="s">
        <v>15</v>
      </c>
      <c r="G40" s="173" t="s">
        <v>423</v>
      </c>
      <c r="I40" s="447"/>
      <c r="J40" s="173" t="s">
        <v>420</v>
      </c>
      <c r="K40" s="173" t="s">
        <v>421</v>
      </c>
      <c r="L40" s="173" t="s">
        <v>422</v>
      </c>
      <c r="M40" s="173" t="s">
        <v>15</v>
      </c>
      <c r="N40" s="173" t="s">
        <v>423</v>
      </c>
      <c r="P40" s="447"/>
      <c r="Q40" s="173" t="s">
        <v>420</v>
      </c>
      <c r="R40" s="173" t="s">
        <v>421</v>
      </c>
      <c r="S40" s="173" t="s">
        <v>422</v>
      </c>
      <c r="T40" s="173" t="s">
        <v>15</v>
      </c>
      <c r="U40" s="173" t="s">
        <v>423</v>
      </c>
    </row>
    <row r="41" spans="2:21" ht="14.25">
      <c r="B41" s="170" t="s">
        <v>424</v>
      </c>
      <c r="C41" s="451" t="s">
        <v>404</v>
      </c>
      <c r="D41" s="140" t="s">
        <v>640</v>
      </c>
      <c r="E41" s="141">
        <v>2</v>
      </c>
      <c r="F41" s="141" t="str">
        <f>VLOOKUP(E41,チェックシート!$S$8:$X$183,6,FALSE)</f>
        <v>×</v>
      </c>
      <c r="G41" s="140">
        <f>IF(F41="N/A",10,IF(F41="●",10,IF(F41="◎",10,IF(F41="○",10,IF(F41="△",5,IF(F41="×",1,0))))))*10</f>
        <v>10</v>
      </c>
      <c r="I41" s="170" t="s">
        <v>506</v>
      </c>
      <c r="J41" s="451" t="s">
        <v>410</v>
      </c>
      <c r="K41" s="140" t="s">
        <v>507</v>
      </c>
      <c r="L41" s="141">
        <v>62</v>
      </c>
      <c r="M41" s="141">
        <f>VLOOKUP(L41,チェックシート!$S$8:$X$183,6,FALSE)</f>
        <v>0</v>
      </c>
      <c r="N41" s="140">
        <f>IF(M41="N/A",10,IF(M41="●",10,IF(M41="◎",10,IF(M41="○",10,IF(M41="△",5,IF(M41="×",1,0))))))*10</f>
        <v>0</v>
      </c>
      <c r="P41" s="170" t="s">
        <v>500</v>
      </c>
      <c r="Q41" s="454" t="s">
        <v>415</v>
      </c>
      <c r="R41" s="155" t="s">
        <v>501</v>
      </c>
      <c r="S41" s="141">
        <v>42</v>
      </c>
      <c r="T41" s="141">
        <f>VLOOKUP(S41,チェックシート!$S$8:$X$183,6,FALSE)</f>
        <v>0</v>
      </c>
      <c r="U41" s="140">
        <f t="shared" ref="U41:U48" si="0">IF(T41="N/A",10,IF(T41="●",10,IF(T41="◎",10,IF(T41="○",10,IF(T41="△",5,IF(T41="×",1,0))))))*10</f>
        <v>0</v>
      </c>
    </row>
    <row r="42" spans="2:21" ht="14.25">
      <c r="B42" s="172" t="s">
        <v>430</v>
      </c>
      <c r="C42" s="452"/>
      <c r="D42" s="142" t="s">
        <v>425</v>
      </c>
      <c r="E42" s="143">
        <v>59</v>
      </c>
      <c r="F42" s="143">
        <f>VLOOKUP(E42,チェックシート!$S$8:$X$183,6,FALSE)</f>
        <v>0</v>
      </c>
      <c r="G42" s="142">
        <f t="shared" ref="G42:G73" si="1">IF(F42="N/A",10,IF(F42="●",10,IF(F42="◎",10,IF(F42="○",10,IF(F42="△",5,IF(F42="×",1,0))))))*10</f>
        <v>0</v>
      </c>
      <c r="I42" s="172" t="s">
        <v>509</v>
      </c>
      <c r="J42" s="452"/>
      <c r="K42" s="142" t="s">
        <v>507</v>
      </c>
      <c r="L42" s="143">
        <v>63</v>
      </c>
      <c r="M42" s="143">
        <f>VLOOKUP(L42,チェックシート!$S$8:$X$183,6,FALSE)</f>
        <v>0</v>
      </c>
      <c r="N42" s="142">
        <f>IF(M42="N/A",10,IF(M42="●",10,IF(M42="◎",10,IF(M42="○",10,IF(M42="△",5,IF(M42="×",1,0))))))*10</f>
        <v>0</v>
      </c>
      <c r="P42" s="172" t="s">
        <v>503</v>
      </c>
      <c r="Q42" s="455"/>
      <c r="R42" s="156" t="s">
        <v>501</v>
      </c>
      <c r="S42" s="143">
        <v>64</v>
      </c>
      <c r="T42" s="143">
        <f>VLOOKUP(S42,チェックシート!$S$8:$X$183,6,FALSE)</f>
        <v>0</v>
      </c>
      <c r="U42" s="142">
        <f t="shared" si="0"/>
        <v>0</v>
      </c>
    </row>
    <row r="43" spans="2:21" ht="14.25">
      <c r="B43" s="172" t="s">
        <v>433</v>
      </c>
      <c r="C43" s="452"/>
      <c r="D43" s="142" t="s">
        <v>425</v>
      </c>
      <c r="E43" s="143">
        <v>61</v>
      </c>
      <c r="F43" s="143">
        <f>VLOOKUP(E43,チェックシート!$S$8:$X$183,6,FALSE)</f>
        <v>0</v>
      </c>
      <c r="G43" s="142">
        <f t="shared" si="1"/>
        <v>0</v>
      </c>
      <c r="I43" s="172" t="s">
        <v>511</v>
      </c>
      <c r="J43" s="452"/>
      <c r="K43" s="142" t="s">
        <v>507</v>
      </c>
      <c r="L43" s="143">
        <v>80</v>
      </c>
      <c r="M43" s="143">
        <f>VLOOKUP(L43,チェックシート!$S$8:$X$183,6,FALSE)</f>
        <v>0</v>
      </c>
      <c r="N43" s="142">
        <f>IF(M43="N/A",10,IF(M43="●",10,IF(M43="◎",10,IF(M43="○",10,IF(M43="△",5,IF(M43="×",1,0))))))*10</f>
        <v>0</v>
      </c>
      <c r="P43" s="172" t="s">
        <v>505</v>
      </c>
      <c r="Q43" s="455"/>
      <c r="R43" s="153" t="s">
        <v>486</v>
      </c>
      <c r="S43" s="143">
        <v>9</v>
      </c>
      <c r="T43" s="143" t="str">
        <f>VLOOKUP(S43,チェックシート!$S$8:$X$183,6,FALSE)</f>
        <v>○</v>
      </c>
      <c r="U43" s="142">
        <f t="shared" si="0"/>
        <v>100</v>
      </c>
    </row>
    <row r="44" spans="2:21" ht="14.25">
      <c r="B44" s="172" t="s">
        <v>436</v>
      </c>
      <c r="C44" s="452"/>
      <c r="D44" s="142" t="s">
        <v>425</v>
      </c>
      <c r="E44" s="143">
        <v>78</v>
      </c>
      <c r="F44" s="143">
        <f>VLOOKUP(E44,チェックシート!$S$8:$X$183,6,FALSE)</f>
        <v>0</v>
      </c>
      <c r="G44" s="142">
        <f t="shared" si="1"/>
        <v>0</v>
      </c>
      <c r="I44" s="171" t="s">
        <v>513</v>
      </c>
      <c r="J44" s="453"/>
      <c r="K44" s="161" t="s">
        <v>507</v>
      </c>
      <c r="L44" s="139">
        <v>81</v>
      </c>
      <c r="M44" s="139">
        <f>VLOOKUP(L44,チェックシート!$S$8:$X$183,6,FALSE)</f>
        <v>0</v>
      </c>
      <c r="N44" s="161">
        <f>IF(M44="N/A",10,IF(M44="●",10,IF(M44="◎",10,IF(M44="○",10,IF(M44="△",5,IF(M44="×",1,0))))))*10</f>
        <v>0</v>
      </c>
      <c r="P44" s="172" t="s">
        <v>508</v>
      </c>
      <c r="Q44" s="455"/>
      <c r="R44" s="153" t="s">
        <v>429</v>
      </c>
      <c r="S44" s="157">
        <v>42</v>
      </c>
      <c r="T44" s="143">
        <f>VLOOKUP(S44,チェックシート!$S$8:$X$183,6,FALSE)</f>
        <v>0</v>
      </c>
      <c r="U44" s="142">
        <f t="shared" si="0"/>
        <v>0</v>
      </c>
    </row>
    <row r="45" spans="2:21" ht="14.25">
      <c r="B45" s="172" t="s">
        <v>439</v>
      </c>
      <c r="C45" s="452"/>
      <c r="D45" s="142" t="s">
        <v>425</v>
      </c>
      <c r="E45" s="143">
        <v>129</v>
      </c>
      <c r="F45" s="143">
        <f>VLOOKUP(E45,チェックシート!$S$8:$X$183,6,FALSE)</f>
        <v>0</v>
      </c>
      <c r="G45" s="142">
        <f t="shared" si="1"/>
        <v>0</v>
      </c>
      <c r="I45" s="127" t="s">
        <v>426</v>
      </c>
      <c r="J45" s="119" t="s">
        <v>411</v>
      </c>
      <c r="K45" s="119" t="s">
        <v>427</v>
      </c>
      <c r="L45" s="117">
        <v>70</v>
      </c>
      <c r="M45" s="117">
        <f>VLOOKUP(L45,チェックシート!$S$8:$X$183,6,FALSE)</f>
        <v>0</v>
      </c>
      <c r="N45" s="119">
        <f t="shared" ref="N45:N73" si="2">IF(M45="N/A",10,IF(M45="●",10,IF(M45="◎",10,IF(M45="○",10,IF(M45="△",5,IF(M45="×",1,0))))))*10</f>
        <v>0</v>
      </c>
      <c r="P45" s="172" t="s">
        <v>510</v>
      </c>
      <c r="Q45" s="455"/>
      <c r="R45" s="179" t="s">
        <v>429</v>
      </c>
      <c r="S45" s="166">
        <v>43</v>
      </c>
      <c r="T45" s="164" t="str">
        <f>VLOOKUP(S45,チェックシート!$S$8:$X$183,6,FALSE)</f>
        <v>○</v>
      </c>
      <c r="U45" s="160">
        <f t="shared" si="0"/>
        <v>100</v>
      </c>
    </row>
    <row r="46" spans="2:21" ht="14.25">
      <c r="B46" s="172" t="s">
        <v>442</v>
      </c>
      <c r="C46" s="452"/>
      <c r="D46" s="142" t="s">
        <v>425</v>
      </c>
      <c r="E46" s="143">
        <v>148</v>
      </c>
      <c r="F46" s="143">
        <f>VLOOKUP(E46,チェックシート!$S$8:$X$183,6,FALSE)</f>
        <v>0</v>
      </c>
      <c r="G46" s="142">
        <f t="shared" si="1"/>
        <v>0</v>
      </c>
      <c r="I46" s="170" t="s">
        <v>431</v>
      </c>
      <c r="J46" s="451" t="s">
        <v>412</v>
      </c>
      <c r="K46" s="140" t="s">
        <v>655</v>
      </c>
      <c r="L46" s="154">
        <v>1</v>
      </c>
      <c r="M46" s="141" t="str">
        <f>VLOOKUP(L46,チェックシート!$S$8:$X$183,6,FALSE)</f>
        <v>○</v>
      </c>
      <c r="N46" s="140">
        <f t="shared" si="2"/>
        <v>100</v>
      </c>
      <c r="P46" s="172" t="s">
        <v>512</v>
      </c>
      <c r="Q46" s="455"/>
      <c r="R46" s="169" t="s">
        <v>429</v>
      </c>
      <c r="S46" s="167">
        <v>44</v>
      </c>
      <c r="T46" s="168" t="str">
        <f>VLOOKUP(S46,チェックシート!$S$8:$X$183,6,FALSE)</f>
        <v>N/A</v>
      </c>
      <c r="U46" s="169">
        <f t="shared" si="0"/>
        <v>100</v>
      </c>
    </row>
    <row r="47" spans="2:21" ht="14.25">
      <c r="B47" s="171" t="s">
        <v>445</v>
      </c>
      <c r="C47" s="453"/>
      <c r="D47" s="161" t="s">
        <v>425</v>
      </c>
      <c r="E47" s="139">
        <v>151</v>
      </c>
      <c r="F47" s="139">
        <f>VLOOKUP(E47,チェックシート!$S$8:$X$183,6,FALSE)</f>
        <v>0</v>
      </c>
      <c r="G47" s="161">
        <f t="shared" si="1"/>
        <v>0</v>
      </c>
      <c r="I47" s="172" t="s">
        <v>434</v>
      </c>
      <c r="J47" s="452"/>
      <c r="K47" s="142" t="s">
        <v>429</v>
      </c>
      <c r="L47" s="143">
        <v>8</v>
      </c>
      <c r="M47" s="143" t="str">
        <f>VLOOKUP(L47,チェックシート!$S$8:$X$183,6,FALSE)</f>
        <v>○</v>
      </c>
      <c r="N47" s="142">
        <f t="shared" si="2"/>
        <v>100</v>
      </c>
      <c r="P47" s="178" t="s">
        <v>514</v>
      </c>
      <c r="Q47" s="455"/>
      <c r="R47" s="142" t="s">
        <v>429</v>
      </c>
      <c r="S47" s="157">
        <v>45</v>
      </c>
      <c r="T47" s="143" t="str">
        <f>VLOOKUP(S47,チェックシート!$S$8:$X$183,6,FALSE)</f>
        <v>○</v>
      </c>
      <c r="U47" s="142">
        <f t="shared" si="0"/>
        <v>100</v>
      </c>
    </row>
    <row r="48" spans="2:21" ht="14.25">
      <c r="B48" s="170" t="s">
        <v>448</v>
      </c>
      <c r="C48" s="451" t="s">
        <v>405</v>
      </c>
      <c r="D48" s="140" t="s">
        <v>640</v>
      </c>
      <c r="E48" s="141">
        <v>3</v>
      </c>
      <c r="F48" s="141" t="str">
        <f>VLOOKUP(E48,チェックシート!$S$8:$X$183,6,FALSE)</f>
        <v>○</v>
      </c>
      <c r="G48" s="140">
        <f t="shared" si="1"/>
        <v>100</v>
      </c>
      <c r="I48" s="172" t="s">
        <v>437</v>
      </c>
      <c r="J48" s="452"/>
      <c r="K48" s="142" t="s">
        <v>425</v>
      </c>
      <c r="L48" s="143">
        <v>18</v>
      </c>
      <c r="M48" s="143" t="str">
        <f>VLOOKUP(L48,チェックシート!$S$8:$X$183,6,FALSE)</f>
        <v>○</v>
      </c>
      <c r="N48" s="142">
        <f t="shared" si="2"/>
        <v>100</v>
      </c>
      <c r="P48" s="400" t="s">
        <v>428</v>
      </c>
      <c r="Q48" s="455"/>
      <c r="R48" s="149" t="s">
        <v>429</v>
      </c>
      <c r="S48" s="148">
        <v>46</v>
      </c>
      <c r="T48" s="148">
        <f>VLOOKUP(S48,チェックシート!$S$8:$X$183,6,FALSE)</f>
        <v>0</v>
      </c>
      <c r="U48" s="149">
        <f t="shared" si="0"/>
        <v>0</v>
      </c>
    </row>
    <row r="49" spans="2:21" ht="14.25">
      <c r="B49" s="172" t="s">
        <v>451</v>
      </c>
      <c r="C49" s="452"/>
      <c r="D49" s="160" t="s">
        <v>486</v>
      </c>
      <c r="E49" s="164">
        <v>10</v>
      </c>
      <c r="F49" s="164" t="str">
        <f>VLOOKUP(E49,チェックシート!$S$8:$X$183,6,FALSE)</f>
        <v>○</v>
      </c>
      <c r="G49" s="160">
        <f t="shared" si="1"/>
        <v>100</v>
      </c>
      <c r="I49" s="172" t="s">
        <v>440</v>
      </c>
      <c r="J49" s="452"/>
      <c r="K49" s="142" t="s">
        <v>425</v>
      </c>
      <c r="L49" s="143">
        <v>34</v>
      </c>
      <c r="M49" s="143" t="str">
        <f>VLOOKUP(L49,チェックシート!$S$8:$X$183,6,FALSE)</f>
        <v>△</v>
      </c>
      <c r="N49" s="142">
        <f t="shared" si="2"/>
        <v>50</v>
      </c>
      <c r="P49" s="172" t="s">
        <v>432</v>
      </c>
      <c r="Q49" s="455"/>
      <c r="R49" s="142" t="s">
        <v>425</v>
      </c>
      <c r="S49" s="143">
        <v>113</v>
      </c>
      <c r="T49" s="143">
        <f>VLOOKUP(S49,チェックシート!$S$8:$X$183,6,FALSE)</f>
        <v>0</v>
      </c>
      <c r="U49" s="142">
        <f t="shared" ref="U49:U55" si="3">IF(T49="N/A",10,IF(T49="●",10,IF(T49="◎",10,IF(T49="○",10,IF(T49="△",5,IF(T49="×",1,0))))))*10</f>
        <v>0</v>
      </c>
    </row>
    <row r="50" spans="2:21" ht="14.25">
      <c r="B50" s="172" t="s">
        <v>453</v>
      </c>
      <c r="C50" s="452"/>
      <c r="D50" s="147" t="s">
        <v>425</v>
      </c>
      <c r="E50" s="148">
        <v>66</v>
      </c>
      <c r="F50" s="148">
        <f>VLOOKUP(E50,チェックシート!$S$8:$X$183,6,FALSE)</f>
        <v>0</v>
      </c>
      <c r="G50" s="149">
        <f t="shared" si="1"/>
        <v>0</v>
      </c>
      <c r="I50" s="172" t="s">
        <v>443</v>
      </c>
      <c r="J50" s="452"/>
      <c r="K50" s="142" t="s">
        <v>425</v>
      </c>
      <c r="L50" s="143">
        <v>35</v>
      </c>
      <c r="M50" s="143" t="str">
        <f>VLOOKUP(L50,チェックシート!$S$8:$X$183,6,FALSE)</f>
        <v>○</v>
      </c>
      <c r="N50" s="142">
        <f t="shared" si="2"/>
        <v>100</v>
      </c>
      <c r="P50" s="172" t="s">
        <v>435</v>
      </c>
      <c r="Q50" s="455"/>
      <c r="R50" s="142" t="s">
        <v>425</v>
      </c>
      <c r="S50" s="143">
        <v>114</v>
      </c>
      <c r="T50" s="143">
        <f>VLOOKUP(S50,チェックシート!$S$8:$X$183,6,FALSE)</f>
        <v>0</v>
      </c>
      <c r="U50" s="142">
        <f t="shared" si="3"/>
        <v>0</v>
      </c>
    </row>
    <row r="51" spans="2:21" ht="14.25">
      <c r="B51" s="172" t="s">
        <v>455</v>
      </c>
      <c r="C51" s="452"/>
      <c r="D51" s="147" t="s">
        <v>425</v>
      </c>
      <c r="E51" s="148">
        <v>68</v>
      </c>
      <c r="F51" s="148">
        <f>VLOOKUP(E51,チェックシート!$S$8:$X$183,6,FALSE)</f>
        <v>0</v>
      </c>
      <c r="G51" s="149">
        <f t="shared" si="1"/>
        <v>0</v>
      </c>
      <c r="I51" s="172" t="s">
        <v>446</v>
      </c>
      <c r="J51" s="452"/>
      <c r="K51" s="142" t="s">
        <v>425</v>
      </c>
      <c r="L51" s="143">
        <v>36</v>
      </c>
      <c r="M51" s="143" t="str">
        <f>VLOOKUP(L51,チェックシート!$S$8:$X$183,6,FALSE)</f>
        <v>○</v>
      </c>
      <c r="N51" s="142">
        <f t="shared" si="2"/>
        <v>100</v>
      </c>
      <c r="P51" s="172" t="s">
        <v>438</v>
      </c>
      <c r="Q51" s="455"/>
      <c r="R51" s="142" t="s">
        <v>425</v>
      </c>
      <c r="S51" s="143">
        <v>115</v>
      </c>
      <c r="T51" s="143" t="str">
        <f>VLOOKUP(S51,チェックシート!$S$8:$X$183,6,FALSE)</f>
        <v>N/A</v>
      </c>
      <c r="U51" s="142">
        <f t="shared" si="3"/>
        <v>100</v>
      </c>
    </row>
    <row r="52" spans="2:21" ht="14.25">
      <c r="B52" s="171" t="s">
        <v>457</v>
      </c>
      <c r="C52" s="453"/>
      <c r="D52" s="144" t="s">
        <v>425</v>
      </c>
      <c r="E52" s="145">
        <v>69</v>
      </c>
      <c r="F52" s="145">
        <f>VLOOKUP(E52,チェックシート!$S$8:$X$183,6,FALSE)</f>
        <v>0</v>
      </c>
      <c r="G52" s="146">
        <f t="shared" si="1"/>
        <v>0</v>
      </c>
      <c r="I52" s="172" t="s">
        <v>449</v>
      </c>
      <c r="J52" s="452"/>
      <c r="K52" s="142" t="s">
        <v>425</v>
      </c>
      <c r="L52" s="143">
        <v>37</v>
      </c>
      <c r="M52" s="143" t="str">
        <f>VLOOKUP(L52,チェックシート!$S$8:$X$183,6,FALSE)</f>
        <v>○</v>
      </c>
      <c r="N52" s="142">
        <f t="shared" si="2"/>
        <v>100</v>
      </c>
      <c r="P52" s="172" t="s">
        <v>441</v>
      </c>
      <c r="Q52" s="455"/>
      <c r="R52" s="142" t="s">
        <v>425</v>
      </c>
      <c r="S52" s="143">
        <v>116</v>
      </c>
      <c r="T52" s="143">
        <f>VLOOKUP(S52,チェックシート!$S$8:$X$183,6,FALSE)</f>
        <v>0</v>
      </c>
      <c r="U52" s="142">
        <f t="shared" si="3"/>
        <v>0</v>
      </c>
    </row>
    <row r="53" spans="2:21" ht="14.25">
      <c r="B53" s="170" t="s">
        <v>459</v>
      </c>
      <c r="C53" s="451" t="s">
        <v>406</v>
      </c>
      <c r="D53" s="159" t="s">
        <v>640</v>
      </c>
      <c r="E53" s="163">
        <v>4</v>
      </c>
      <c r="F53" s="163" t="str">
        <f>VLOOKUP(E53,チェックシート!$S$8:$X$183,6,FALSE)</f>
        <v>○</v>
      </c>
      <c r="G53" s="159">
        <f t="shared" si="1"/>
        <v>100</v>
      </c>
      <c r="I53" s="172" t="s">
        <v>452</v>
      </c>
      <c r="J53" s="452"/>
      <c r="K53" s="142" t="s">
        <v>425</v>
      </c>
      <c r="L53" s="143">
        <v>38</v>
      </c>
      <c r="M53" s="143" t="str">
        <f>VLOOKUP(L53,チェックシート!$S$8:$X$183,6,FALSE)</f>
        <v>○</v>
      </c>
      <c r="N53" s="142">
        <f t="shared" si="2"/>
        <v>100</v>
      </c>
      <c r="P53" s="172" t="s">
        <v>444</v>
      </c>
      <c r="Q53" s="455"/>
      <c r="R53" s="142" t="s">
        <v>425</v>
      </c>
      <c r="S53" s="143">
        <v>117</v>
      </c>
      <c r="T53" s="143">
        <f>VLOOKUP(S53,チェックシート!$S$8:$X$183,6,FALSE)</f>
        <v>0</v>
      </c>
      <c r="U53" s="142">
        <f t="shared" si="3"/>
        <v>0</v>
      </c>
    </row>
    <row r="54" spans="2:21" ht="14.25">
      <c r="B54" s="172" t="s">
        <v>461</v>
      </c>
      <c r="C54" s="452"/>
      <c r="D54" s="149" t="s">
        <v>655</v>
      </c>
      <c r="E54" s="143">
        <v>5</v>
      </c>
      <c r="F54" s="143" t="str">
        <f>VLOOKUP(E54,チェックシート!$S$8:$X$183,6,FALSE)</f>
        <v>○</v>
      </c>
      <c r="G54" s="142">
        <f t="shared" si="1"/>
        <v>100</v>
      </c>
      <c r="I54" s="172" t="s">
        <v>454</v>
      </c>
      <c r="J54" s="452"/>
      <c r="K54" s="142" t="s">
        <v>425</v>
      </c>
      <c r="L54" s="143">
        <v>39</v>
      </c>
      <c r="M54" s="143" t="str">
        <f>VLOOKUP(L54,チェックシート!$S$8:$X$183,6,FALSE)</f>
        <v>○</v>
      </c>
      <c r="N54" s="142">
        <f t="shared" si="2"/>
        <v>100</v>
      </c>
      <c r="P54" s="172" t="s">
        <v>447</v>
      </c>
      <c r="Q54" s="455"/>
      <c r="R54" s="142" t="s">
        <v>425</v>
      </c>
      <c r="S54" s="143">
        <v>118</v>
      </c>
      <c r="T54" s="143">
        <f>VLOOKUP(S54,チェックシート!$S$8:$X$183,6,FALSE)</f>
        <v>0</v>
      </c>
      <c r="U54" s="142">
        <f t="shared" si="3"/>
        <v>0</v>
      </c>
    </row>
    <row r="55" spans="2:21" ht="14.25">
      <c r="B55" s="172" t="s">
        <v>463</v>
      </c>
      <c r="C55" s="452"/>
      <c r="D55" s="149" t="s">
        <v>655</v>
      </c>
      <c r="E55" s="164">
        <v>6</v>
      </c>
      <c r="F55" s="143">
        <f>VLOOKUP(E55,チェックシート!$S$8:$X$183,6,FALSE)</f>
        <v>0</v>
      </c>
      <c r="G55" s="142">
        <f t="shared" si="1"/>
        <v>0</v>
      </c>
      <c r="I55" s="172" t="s">
        <v>456</v>
      </c>
      <c r="J55" s="452"/>
      <c r="K55" s="142" t="s">
        <v>425</v>
      </c>
      <c r="L55" s="143">
        <v>40</v>
      </c>
      <c r="M55" s="143" t="str">
        <f>VLOOKUP(L55,チェックシート!$S$8:$X$183,6,FALSE)</f>
        <v>○</v>
      </c>
      <c r="N55" s="142">
        <f t="shared" si="2"/>
        <v>100</v>
      </c>
      <c r="P55" s="171" t="s">
        <v>450</v>
      </c>
      <c r="Q55" s="456"/>
      <c r="R55" s="161" t="s">
        <v>425</v>
      </c>
      <c r="S55" s="139">
        <v>119</v>
      </c>
      <c r="T55" s="139">
        <f>VLOOKUP(S55,チェックシート!$S$8:$X$183,6,FALSE)</f>
        <v>0</v>
      </c>
      <c r="U55" s="161">
        <f t="shared" si="3"/>
        <v>0</v>
      </c>
    </row>
    <row r="56" spans="2:21" ht="14.25">
      <c r="B56" s="172" t="s">
        <v>465</v>
      </c>
      <c r="C56" s="452"/>
      <c r="D56" s="149" t="s">
        <v>655</v>
      </c>
      <c r="E56" s="148">
        <v>7</v>
      </c>
      <c r="F56" s="143" t="str">
        <f>VLOOKUP(E56,チェックシート!$S$8:$X$183,6,FALSE)</f>
        <v>○</v>
      </c>
      <c r="G56" s="142">
        <f t="shared" si="1"/>
        <v>100</v>
      </c>
      <c r="H56" s="105"/>
      <c r="I56" s="172" t="s">
        <v>458</v>
      </c>
      <c r="J56" s="452"/>
      <c r="K56" s="142" t="s">
        <v>425</v>
      </c>
      <c r="L56" s="143">
        <v>41</v>
      </c>
      <c r="M56" s="143" t="str">
        <f>VLOOKUP(L56,チェックシート!$S$8:$X$183,6,FALSE)</f>
        <v>○</v>
      </c>
      <c r="N56" s="142">
        <f t="shared" si="2"/>
        <v>100</v>
      </c>
    </row>
    <row r="57" spans="2:21" ht="14.25">
      <c r="B57" s="172" t="s">
        <v>467</v>
      </c>
      <c r="C57" s="452"/>
      <c r="D57" s="149" t="s">
        <v>486</v>
      </c>
      <c r="E57" s="148">
        <v>11</v>
      </c>
      <c r="F57" s="164" t="str">
        <f>VLOOKUP(E57,チェックシート!$S$8:$X$183,6,FALSE)</f>
        <v>○</v>
      </c>
      <c r="G57" s="160">
        <f t="shared" si="1"/>
        <v>100</v>
      </c>
      <c r="H57" s="105"/>
      <c r="I57" s="172" t="s">
        <v>460</v>
      </c>
      <c r="J57" s="452"/>
      <c r="K57" s="142" t="s">
        <v>425</v>
      </c>
      <c r="L57" s="143">
        <v>47</v>
      </c>
      <c r="M57" s="143">
        <f>VLOOKUP(L57,チェックシート!$S$8:$X$183,6,FALSE)</f>
        <v>0</v>
      </c>
      <c r="N57" s="142">
        <f t="shared" si="2"/>
        <v>0</v>
      </c>
    </row>
    <row r="58" spans="2:21" ht="14.25">
      <c r="B58" s="172" t="s">
        <v>469</v>
      </c>
      <c r="C58" s="452"/>
      <c r="D58" s="149" t="s">
        <v>486</v>
      </c>
      <c r="E58" s="148">
        <v>12</v>
      </c>
      <c r="F58" s="148" t="str">
        <f>VLOOKUP(E58,チェックシート!$S$8:$X$183,6,FALSE)</f>
        <v>○</v>
      </c>
      <c r="G58" s="149">
        <f t="shared" si="1"/>
        <v>100</v>
      </c>
      <c r="I58" s="172" t="s">
        <v>462</v>
      </c>
      <c r="J58" s="452"/>
      <c r="K58" s="142" t="s">
        <v>425</v>
      </c>
      <c r="L58" s="143">
        <v>48</v>
      </c>
      <c r="M58" s="143" t="str">
        <f>VLOOKUP(L58,チェックシート!$S$8:$X$183,6,FALSE)</f>
        <v>○</v>
      </c>
      <c r="N58" s="142">
        <f t="shared" si="2"/>
        <v>100</v>
      </c>
    </row>
    <row r="59" spans="2:21" ht="14.25">
      <c r="B59" s="172" t="s">
        <v>471</v>
      </c>
      <c r="C59" s="452"/>
      <c r="D59" s="149" t="s">
        <v>486</v>
      </c>
      <c r="E59" s="148">
        <v>13</v>
      </c>
      <c r="F59" s="148">
        <f>VLOOKUP(E59,チェックシート!$S$8:$X$183,6,FALSE)</f>
        <v>0</v>
      </c>
      <c r="G59" s="149">
        <f t="shared" si="1"/>
        <v>0</v>
      </c>
      <c r="I59" s="172" t="s">
        <v>464</v>
      </c>
      <c r="J59" s="452"/>
      <c r="K59" s="142" t="s">
        <v>425</v>
      </c>
      <c r="L59" s="143">
        <v>49</v>
      </c>
      <c r="M59" s="143" t="str">
        <f>VLOOKUP(L59,チェックシート!$S$8:$X$183,6,FALSE)</f>
        <v>○</v>
      </c>
      <c r="N59" s="142">
        <f t="shared" si="2"/>
        <v>100</v>
      </c>
    </row>
    <row r="60" spans="2:21" ht="14.25">
      <c r="B60" s="171" t="s">
        <v>473</v>
      </c>
      <c r="C60" s="453"/>
      <c r="D60" s="146" t="s">
        <v>425</v>
      </c>
      <c r="E60" s="145">
        <v>15</v>
      </c>
      <c r="F60" s="145">
        <f>VLOOKUP(E60,チェックシート!$S$8:$X$183,6,FALSE)</f>
        <v>0</v>
      </c>
      <c r="G60" s="146">
        <f t="shared" si="1"/>
        <v>0</v>
      </c>
      <c r="H60" s="105"/>
      <c r="I60" s="172" t="s">
        <v>466</v>
      </c>
      <c r="J60" s="452"/>
      <c r="K60" s="142" t="s">
        <v>425</v>
      </c>
      <c r="L60" s="143">
        <v>50</v>
      </c>
      <c r="M60" s="143" t="str">
        <f>VLOOKUP(L60,チェックシート!$S$8:$X$183,6,FALSE)</f>
        <v>△</v>
      </c>
      <c r="N60" s="142">
        <f t="shared" si="2"/>
        <v>50</v>
      </c>
    </row>
    <row r="61" spans="2:21" ht="14.25">
      <c r="B61" s="170" t="s">
        <v>476</v>
      </c>
      <c r="C61" s="454" t="s">
        <v>407</v>
      </c>
      <c r="D61" s="150" t="s">
        <v>655</v>
      </c>
      <c r="E61" s="163">
        <v>2</v>
      </c>
      <c r="F61" s="163" t="str">
        <f>VLOOKUP(E61,チェックシート!$S$8:$X$183,6,FALSE)</f>
        <v>×</v>
      </c>
      <c r="G61" s="159">
        <f t="shared" si="1"/>
        <v>10</v>
      </c>
      <c r="I61" s="172" t="s">
        <v>468</v>
      </c>
      <c r="J61" s="452"/>
      <c r="K61" s="142" t="s">
        <v>425</v>
      </c>
      <c r="L61" s="143">
        <v>51</v>
      </c>
      <c r="M61" s="143" t="str">
        <f>VLOOKUP(L61,チェックシート!$S$8:$X$183,6,FALSE)</f>
        <v>○</v>
      </c>
      <c r="N61" s="142">
        <f t="shared" si="2"/>
        <v>100</v>
      </c>
    </row>
    <row r="62" spans="2:21" ht="14.25">
      <c r="B62" s="172" t="s">
        <v>479</v>
      </c>
      <c r="C62" s="455"/>
      <c r="D62" s="156" t="s">
        <v>640</v>
      </c>
      <c r="E62" s="143">
        <v>7</v>
      </c>
      <c r="F62" s="143" t="str">
        <f>VLOOKUP(E62,チェックシート!$S$8:$X$183,6,FALSE)</f>
        <v>○</v>
      </c>
      <c r="G62" s="142">
        <f>IF(F62="N/A",10,IF(F62="●",10,IF(F62="◎",10,IF(F62="○",10,IF(F62="△",5,IF(F62="×",1,0))))))*10</f>
        <v>100</v>
      </c>
      <c r="I62" s="172" t="s">
        <v>470</v>
      </c>
      <c r="J62" s="452"/>
      <c r="K62" s="142" t="s">
        <v>425</v>
      </c>
      <c r="L62" s="143">
        <v>52</v>
      </c>
      <c r="M62" s="143" t="str">
        <f>VLOOKUP(L62,チェックシート!$S$8:$X$183,6,FALSE)</f>
        <v>○</v>
      </c>
      <c r="N62" s="142">
        <f t="shared" si="2"/>
        <v>100</v>
      </c>
    </row>
    <row r="63" spans="2:21" ht="14.25">
      <c r="B63" s="172" t="s">
        <v>482</v>
      </c>
      <c r="C63" s="455"/>
      <c r="D63" s="147" t="s">
        <v>486</v>
      </c>
      <c r="E63" s="148">
        <v>14</v>
      </c>
      <c r="F63" s="143">
        <f>VLOOKUP(E63,チェックシート!$S$8:$X$183,6,FALSE)</f>
        <v>0</v>
      </c>
      <c r="G63" s="142">
        <f t="shared" si="1"/>
        <v>0</v>
      </c>
      <c r="I63" s="171" t="s">
        <v>472</v>
      </c>
      <c r="J63" s="453"/>
      <c r="K63" s="161" t="s">
        <v>425</v>
      </c>
      <c r="L63" s="139">
        <v>54</v>
      </c>
      <c r="M63" s="139" t="str">
        <f>VLOOKUP(L63,チェックシート!$S$8:$X$183,6,FALSE)</f>
        <v>○</v>
      </c>
      <c r="N63" s="161">
        <f t="shared" si="2"/>
        <v>100</v>
      </c>
    </row>
    <row r="64" spans="2:21" ht="14.25">
      <c r="B64" s="171" t="s">
        <v>641</v>
      </c>
      <c r="C64" s="456"/>
      <c r="D64" s="144" t="s">
        <v>425</v>
      </c>
      <c r="E64" s="145">
        <v>134</v>
      </c>
      <c r="F64" s="139">
        <f>VLOOKUP(E64,チェックシート!$S$8:$X$183,6,FALSE)</f>
        <v>0</v>
      </c>
      <c r="G64" s="161">
        <f t="shared" si="1"/>
        <v>0</v>
      </c>
      <c r="I64" s="170" t="s">
        <v>474</v>
      </c>
      <c r="J64" s="451" t="s">
        <v>413</v>
      </c>
      <c r="K64" s="151" t="s">
        <v>475</v>
      </c>
      <c r="L64" s="141">
        <v>53</v>
      </c>
      <c r="M64" s="163" t="str">
        <f>VLOOKUP(L64,チェックシート!$S$8:$X$183,6,FALSE)</f>
        <v>○</v>
      </c>
      <c r="N64" s="159">
        <f>IF(M64="N/A",10,IF(M64="●",10,IF(M64="◎",10,IF(M64="○",10,IF(M64="△",5,IF(M64="×",1,0))))))*10</f>
        <v>100</v>
      </c>
    </row>
    <row r="65" spans="2:14" ht="14.25">
      <c r="B65" s="170" t="s">
        <v>485</v>
      </c>
      <c r="C65" s="451" t="s">
        <v>408</v>
      </c>
      <c r="D65" s="159" t="s">
        <v>486</v>
      </c>
      <c r="E65" s="163">
        <v>167</v>
      </c>
      <c r="F65" s="141">
        <f>VLOOKUP(E65,チェックシート!$S$8:$X$183,6,FALSE)</f>
        <v>0</v>
      </c>
      <c r="G65" s="140">
        <f t="shared" si="1"/>
        <v>0</v>
      </c>
      <c r="I65" s="172" t="s">
        <v>477</v>
      </c>
      <c r="J65" s="452"/>
      <c r="K65" s="153" t="s">
        <v>478</v>
      </c>
      <c r="L65" s="143">
        <v>55</v>
      </c>
      <c r="M65" s="148">
        <f>VLOOKUP(L65,チェックシート!$S$8:$X$183,6,FALSE)</f>
        <v>0</v>
      </c>
      <c r="N65" s="149">
        <f>IF(M65="N/A",10,IF(M65="●",10,IF(M65="◎",10,IF(M65="○",10,IF(M65="△",5,IF(M65="×",1,0))))))*10</f>
        <v>0</v>
      </c>
    </row>
    <row r="66" spans="2:14" ht="14.25">
      <c r="B66" s="172" t="s">
        <v>488</v>
      </c>
      <c r="C66" s="452"/>
      <c r="D66" s="142" t="s">
        <v>486</v>
      </c>
      <c r="E66" s="143">
        <v>168</v>
      </c>
      <c r="F66" s="143">
        <f>VLOOKUP(E66,チェックシート!$S$8:$X$183,6,FALSE)</f>
        <v>0</v>
      </c>
      <c r="G66" s="142">
        <f t="shared" si="1"/>
        <v>0</v>
      </c>
      <c r="I66" s="171" t="s">
        <v>480</v>
      </c>
      <c r="J66" s="453"/>
      <c r="K66" s="152" t="s">
        <v>481</v>
      </c>
      <c r="L66" s="139">
        <v>83</v>
      </c>
      <c r="M66" s="145">
        <f>VLOOKUP(L66,チェックシート!$S$8:$X$183,6,FALSE)</f>
        <v>0</v>
      </c>
      <c r="N66" s="146">
        <f>IF(M66="N/A",10,IF(M66="●",10,IF(M66="◎",10,IF(M66="○",10,IF(M66="△",5,IF(M66="×",1,0))))))*10</f>
        <v>0</v>
      </c>
    </row>
    <row r="67" spans="2:14" ht="14.25">
      <c r="B67" s="172" t="s">
        <v>490</v>
      </c>
      <c r="C67" s="452"/>
      <c r="D67" s="142" t="s">
        <v>486</v>
      </c>
      <c r="E67" s="143">
        <v>169</v>
      </c>
      <c r="F67" s="164">
        <f>VLOOKUP(E67,チェックシート!$S$8:$X$183,6,FALSE)</f>
        <v>0</v>
      </c>
      <c r="G67" s="160">
        <f t="shared" si="1"/>
        <v>0</v>
      </c>
      <c r="I67" s="170" t="s">
        <v>483</v>
      </c>
      <c r="J67" s="451" t="s">
        <v>414</v>
      </c>
      <c r="K67" s="155" t="s">
        <v>484</v>
      </c>
      <c r="L67" s="141">
        <v>26</v>
      </c>
      <c r="M67" s="141" t="str">
        <f>VLOOKUP(L67,チェックシート!$S$8:$X$183,6,FALSE)</f>
        <v>○</v>
      </c>
      <c r="N67" s="140">
        <f t="shared" si="2"/>
        <v>100</v>
      </c>
    </row>
    <row r="68" spans="2:14" ht="14.25">
      <c r="B68" s="172" t="s">
        <v>492</v>
      </c>
      <c r="C68" s="452"/>
      <c r="D68" s="142" t="s">
        <v>486</v>
      </c>
      <c r="E68" s="143">
        <v>170</v>
      </c>
      <c r="F68" s="148">
        <f>VLOOKUP(E68,チェックシート!$S$8:$X$183,6,FALSE)</f>
        <v>0</v>
      </c>
      <c r="G68" s="149">
        <f t="shared" si="1"/>
        <v>0</v>
      </c>
      <c r="I68" s="172" t="s">
        <v>487</v>
      </c>
      <c r="J68" s="452"/>
      <c r="K68" s="156" t="s">
        <v>484</v>
      </c>
      <c r="L68" s="143">
        <v>27</v>
      </c>
      <c r="M68" s="143" t="str">
        <f>VLOOKUP(L68,チェックシート!$S$8:$X$183,6,FALSE)</f>
        <v>○</v>
      </c>
      <c r="N68" s="142">
        <f t="shared" si="2"/>
        <v>100</v>
      </c>
    </row>
    <row r="69" spans="2:14" ht="14.25">
      <c r="B69" s="171" t="s">
        <v>494</v>
      </c>
      <c r="C69" s="453"/>
      <c r="D69" s="161" t="s">
        <v>486</v>
      </c>
      <c r="E69" s="139">
        <v>171</v>
      </c>
      <c r="F69" s="145">
        <f>VLOOKUP(E69,チェックシート!$S$8:$X$183,6,FALSE)</f>
        <v>0</v>
      </c>
      <c r="G69" s="146">
        <f t="shared" si="1"/>
        <v>0</v>
      </c>
      <c r="I69" s="172" t="s">
        <v>489</v>
      </c>
      <c r="J69" s="452"/>
      <c r="K69" s="156" t="s">
        <v>484</v>
      </c>
      <c r="L69" s="143">
        <v>28</v>
      </c>
      <c r="M69" s="143">
        <f>VLOOKUP(L69,チェックシート!$S$8:$X$183,6,FALSE)</f>
        <v>0</v>
      </c>
      <c r="N69" s="142">
        <f t="shared" si="2"/>
        <v>0</v>
      </c>
    </row>
    <row r="70" spans="2:14" ht="14.25">
      <c r="B70" s="170" t="s">
        <v>496</v>
      </c>
      <c r="C70" s="451" t="s">
        <v>409</v>
      </c>
      <c r="D70" s="140" t="s">
        <v>497</v>
      </c>
      <c r="E70" s="141">
        <v>17</v>
      </c>
      <c r="F70" s="163">
        <f>VLOOKUP(E70,チェックシート!$S$8:$X$183,6,FALSE)</f>
        <v>0</v>
      </c>
      <c r="G70" s="159">
        <f t="shared" si="1"/>
        <v>0</v>
      </c>
      <c r="I70" s="172" t="s">
        <v>491</v>
      </c>
      <c r="J70" s="452"/>
      <c r="K70" s="156" t="s">
        <v>484</v>
      </c>
      <c r="L70" s="143">
        <v>93</v>
      </c>
      <c r="M70" s="143">
        <f>VLOOKUP(L70,チェックシート!$S$8:$X$183,6,FALSE)</f>
        <v>0</v>
      </c>
      <c r="N70" s="142">
        <f t="shared" si="2"/>
        <v>0</v>
      </c>
    </row>
    <row r="71" spans="2:14" ht="14.25">
      <c r="B71" s="172" t="s">
        <v>499</v>
      </c>
      <c r="C71" s="452"/>
      <c r="D71" s="160" t="s">
        <v>497</v>
      </c>
      <c r="E71" s="164">
        <v>31</v>
      </c>
      <c r="F71" s="148">
        <f>VLOOKUP(E71,チェックシート!$S$8:$X$183,6,FALSE)</f>
        <v>0</v>
      </c>
      <c r="G71" s="149">
        <f t="shared" si="1"/>
        <v>0</v>
      </c>
      <c r="I71" s="172" t="s">
        <v>493</v>
      </c>
      <c r="J71" s="452"/>
      <c r="K71" s="156" t="s">
        <v>484</v>
      </c>
      <c r="L71" s="143">
        <v>121</v>
      </c>
      <c r="M71" s="143">
        <f>VLOOKUP(L71,チェックシート!$S$8:$X$183,6,FALSE)</f>
        <v>0</v>
      </c>
      <c r="N71" s="142">
        <f t="shared" si="2"/>
        <v>0</v>
      </c>
    </row>
    <row r="72" spans="2:14" ht="14.25">
      <c r="B72" s="172" t="s">
        <v>502</v>
      </c>
      <c r="C72" s="452"/>
      <c r="D72" s="142" t="s">
        <v>497</v>
      </c>
      <c r="E72" s="143">
        <v>82</v>
      </c>
      <c r="F72" s="148">
        <f>VLOOKUP(E72,チェックシート!$S$8:$X$183,6,FALSE)</f>
        <v>0</v>
      </c>
      <c r="G72" s="149">
        <f t="shared" si="1"/>
        <v>0</v>
      </c>
      <c r="I72" s="172" t="s">
        <v>495</v>
      </c>
      <c r="J72" s="452"/>
      <c r="K72" s="156" t="s">
        <v>484</v>
      </c>
      <c r="L72" s="143">
        <v>130</v>
      </c>
      <c r="M72" s="143">
        <f>VLOOKUP(L72,チェックシート!$S$8:$X$183,6,FALSE)</f>
        <v>0</v>
      </c>
      <c r="N72" s="142">
        <f t="shared" si="2"/>
        <v>0</v>
      </c>
    </row>
    <row r="73" spans="2:14" ht="14.25">
      <c r="B73" s="171" t="s">
        <v>504</v>
      </c>
      <c r="C73" s="453"/>
      <c r="D73" s="161" t="s">
        <v>497</v>
      </c>
      <c r="E73" s="139">
        <v>86</v>
      </c>
      <c r="F73" s="145">
        <f>VLOOKUP(E73,チェックシート!$S$8:$X$183,6,FALSE)</f>
        <v>0</v>
      </c>
      <c r="G73" s="146">
        <f t="shared" si="1"/>
        <v>0</v>
      </c>
      <c r="I73" s="171" t="s">
        <v>498</v>
      </c>
      <c r="J73" s="453"/>
      <c r="K73" s="152" t="s">
        <v>484</v>
      </c>
      <c r="L73" s="139">
        <v>166</v>
      </c>
      <c r="M73" s="139">
        <f>VLOOKUP(L73,チェックシート!$S$8:$X$183,6,FALSE)</f>
        <v>0</v>
      </c>
      <c r="N73" s="161">
        <f t="shared" si="2"/>
        <v>0</v>
      </c>
    </row>
  </sheetData>
  <sheetProtection algorithmName="SHA-512" hashValue="wGoDe5n2wPuIAdSQgczBrvyYIlGwRrSTWjq6SzJtkP3PiAe9MtQgy6Etu6V4h1pAnPoxquSQmFowwd1OYWnW8A==" saltValue="oGPVx9QATAKdPBNOWVZ84A==" spinCount="100000" sheet="1" formatCells="0"/>
  <mergeCells count="23">
    <mergeCell ref="S39:U39"/>
    <mergeCell ref="C39:D39"/>
    <mergeCell ref="J64:J66"/>
    <mergeCell ref="J41:J44"/>
    <mergeCell ref="J46:J63"/>
    <mergeCell ref="P39:P40"/>
    <mergeCell ref="Q39:R39"/>
    <mergeCell ref="E39:G39"/>
    <mergeCell ref="Q41:Q55"/>
    <mergeCell ref="J67:J73"/>
    <mergeCell ref="C65:C69"/>
    <mergeCell ref="C70:C73"/>
    <mergeCell ref="C53:C60"/>
    <mergeCell ref="C41:C47"/>
    <mergeCell ref="C48:C52"/>
    <mergeCell ref="C61:C64"/>
    <mergeCell ref="Q1:R1"/>
    <mergeCell ref="B39:B40"/>
    <mergeCell ref="I39:I40"/>
    <mergeCell ref="J39:K39"/>
    <mergeCell ref="D1:I1"/>
    <mergeCell ref="K1:N1"/>
    <mergeCell ref="L39:N39"/>
  </mergeCells>
  <phoneticPr fontId="6"/>
  <conditionalFormatting sqref="D41:D51">
    <cfRule type="cellIs" dxfId="12" priority="15" operator="lessThan">
      <formula>$E41</formula>
    </cfRule>
  </conditionalFormatting>
  <conditionalFormatting sqref="D5">
    <cfRule type="cellIs" dxfId="11" priority="14" operator="lessThan">
      <formula>$E$5</formula>
    </cfRule>
  </conditionalFormatting>
  <conditionalFormatting sqref="D6">
    <cfRule type="cellIs" dxfId="10" priority="12" operator="lessThan">
      <formula>$E$6</formula>
    </cfRule>
  </conditionalFormatting>
  <conditionalFormatting sqref="D7">
    <cfRule type="cellIs" dxfId="9" priority="11" operator="lessThan">
      <formula>$E$7</formula>
    </cfRule>
  </conditionalFormatting>
  <conditionalFormatting sqref="D8">
    <cfRule type="cellIs" dxfId="8" priority="10" operator="lessThan">
      <formula>$E$8</formula>
    </cfRule>
  </conditionalFormatting>
  <conditionalFormatting sqref="D9">
    <cfRule type="cellIs" dxfId="7" priority="9" operator="lessThan">
      <formula>$E$9</formula>
    </cfRule>
  </conditionalFormatting>
  <conditionalFormatting sqref="D10">
    <cfRule type="cellIs" dxfId="6" priority="8" operator="lessThan">
      <formula>$E$10</formula>
    </cfRule>
  </conditionalFormatting>
  <conditionalFormatting sqref="D14">
    <cfRule type="cellIs" dxfId="5" priority="7" operator="lessThan">
      <formula>$E$14</formula>
    </cfRule>
  </conditionalFormatting>
  <conditionalFormatting sqref="D11">
    <cfRule type="cellIs" dxfId="4" priority="6" operator="lessThan">
      <formula>$E$11</formula>
    </cfRule>
  </conditionalFormatting>
  <conditionalFormatting sqref="D12">
    <cfRule type="cellIs" dxfId="3" priority="5" operator="lessThan">
      <formula>$E$12</formula>
    </cfRule>
  </conditionalFormatting>
  <conditionalFormatting sqref="D13:D14">
    <cfRule type="cellIs" dxfId="2" priority="4" operator="lessThan">
      <formula>$E$13</formula>
    </cfRule>
  </conditionalFormatting>
  <conditionalFormatting sqref="D15">
    <cfRule type="cellIs" dxfId="1" priority="3" operator="lessThan">
      <formula>$E$15</formula>
    </cfRule>
  </conditionalFormatting>
  <conditionalFormatting sqref="D16">
    <cfRule type="cellIs" dxfId="0" priority="1" operator="lessThan">
      <formula>$E$16</formula>
    </cfRule>
  </conditionalFormatting>
  <pageMargins left="0.25" right="0.25" top="0.75" bottom="0.75" header="0.3" footer="0.3"/>
  <pageSetup paperSize="9" scale="92" fitToWidth="0" orientation="landscape" r:id="rId1"/>
  <headerFooter>
    <oddHeader xml:space="preserve">&amp;L&amp;"メイリオ,レギュラー"&amp;14チェックシート結果報告&amp;R&amp;"メイリオ,レギュラー"&amp;9Ver. 1.0
</oddHeader>
  </headerFooter>
  <rowBreaks count="1" manualBreakCount="1">
    <brk id="37"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80F2-2928-45AF-84DD-611B30EB1A7A}">
  <dimension ref="C2:G123"/>
  <sheetViews>
    <sheetView workbookViewId="0">
      <selection activeCell="F15" sqref="F15"/>
    </sheetView>
  </sheetViews>
  <sheetFormatPr defaultRowHeight="13.5"/>
  <cols>
    <col min="1" max="2" width="2.75" customWidth="1"/>
    <col min="3" max="3" width="40.125" bestFit="1" customWidth="1"/>
    <col min="6" max="6" width="40.125" customWidth="1"/>
  </cols>
  <sheetData>
    <row r="2" spans="3:7" ht="18.75">
      <c r="C2" s="101" t="s">
        <v>515</v>
      </c>
      <c r="F2" s="101" t="s">
        <v>516</v>
      </c>
    </row>
    <row r="4" spans="3:7" ht="19.5" thickBot="1">
      <c r="C4" s="101" t="s">
        <v>301</v>
      </c>
      <c r="D4" s="101" t="s">
        <v>517</v>
      </c>
      <c r="F4" s="101" t="s">
        <v>518</v>
      </c>
      <c r="G4" s="101" t="s">
        <v>519</v>
      </c>
    </row>
    <row r="5" spans="3:7" ht="15.75" thickBot="1">
      <c r="C5" s="130" t="s">
        <v>303</v>
      </c>
      <c r="D5" s="132" t="s">
        <v>520</v>
      </c>
      <c r="F5" s="138" t="s">
        <v>521</v>
      </c>
      <c r="G5" s="132" t="s">
        <v>520</v>
      </c>
    </row>
    <row r="6" spans="3:7" ht="15">
      <c r="C6" s="131" t="s">
        <v>305</v>
      </c>
      <c r="D6" s="133">
        <v>80</v>
      </c>
      <c r="F6" s="131" t="s">
        <v>522</v>
      </c>
      <c r="G6" s="133">
        <v>80</v>
      </c>
    </row>
    <row r="7" spans="3:7" ht="15">
      <c r="C7" s="131" t="s">
        <v>306</v>
      </c>
      <c r="D7" s="135">
        <v>80</v>
      </c>
      <c r="F7" s="131" t="s">
        <v>523</v>
      </c>
      <c r="G7" s="135">
        <v>80</v>
      </c>
    </row>
    <row r="8" spans="3:7" ht="15">
      <c r="C8" s="131" t="s">
        <v>307</v>
      </c>
      <c r="D8" s="135">
        <v>80</v>
      </c>
      <c r="F8" s="131" t="s">
        <v>524</v>
      </c>
      <c r="G8" s="135">
        <v>80</v>
      </c>
    </row>
    <row r="9" spans="3:7" ht="15">
      <c r="C9" s="131" t="s">
        <v>308</v>
      </c>
      <c r="D9" s="135">
        <v>80</v>
      </c>
      <c r="F9" s="131" t="s">
        <v>407</v>
      </c>
      <c r="G9" s="135">
        <v>80</v>
      </c>
    </row>
    <row r="10" spans="3:7" ht="15">
      <c r="C10" s="131" t="s">
        <v>309</v>
      </c>
      <c r="D10" s="135">
        <v>80</v>
      </c>
      <c r="F10" s="131" t="s">
        <v>408</v>
      </c>
      <c r="G10" s="135">
        <v>80</v>
      </c>
    </row>
    <row r="11" spans="3:7" ht="15">
      <c r="C11" s="131" t="s">
        <v>310</v>
      </c>
      <c r="D11" s="135">
        <v>80</v>
      </c>
      <c r="F11" s="131" t="s">
        <v>409</v>
      </c>
      <c r="G11" s="135">
        <v>80</v>
      </c>
    </row>
    <row r="12" spans="3:7" ht="15">
      <c r="C12" s="131" t="s">
        <v>311</v>
      </c>
      <c r="D12" s="135">
        <v>80</v>
      </c>
      <c r="F12" s="131" t="s">
        <v>410</v>
      </c>
      <c r="G12" s="135">
        <v>80</v>
      </c>
    </row>
    <row r="13" spans="3:7" ht="15">
      <c r="C13" s="131" t="s">
        <v>312</v>
      </c>
      <c r="D13" s="135">
        <v>80</v>
      </c>
      <c r="F13" s="131" t="s">
        <v>411</v>
      </c>
      <c r="G13" s="135">
        <v>80</v>
      </c>
    </row>
    <row r="14" spans="3:7" ht="15">
      <c r="C14" s="131" t="s">
        <v>313</v>
      </c>
      <c r="D14" s="135">
        <v>80</v>
      </c>
      <c r="F14" s="131" t="s">
        <v>412</v>
      </c>
      <c r="G14" s="135">
        <v>80</v>
      </c>
    </row>
    <row r="15" spans="3:7" ht="15">
      <c r="C15" s="131" t="s">
        <v>314</v>
      </c>
      <c r="D15" s="135">
        <v>80</v>
      </c>
      <c r="F15" s="131" t="s">
        <v>413</v>
      </c>
      <c r="G15" s="135">
        <v>80</v>
      </c>
    </row>
    <row r="16" spans="3:7" ht="15.75" thickBot="1">
      <c r="C16" s="131" t="s">
        <v>315</v>
      </c>
      <c r="D16" s="134">
        <v>80</v>
      </c>
      <c r="F16" s="131" t="s">
        <v>414</v>
      </c>
      <c r="G16" s="135">
        <v>80</v>
      </c>
    </row>
    <row r="17" spans="3:7" ht="15.75" thickBot="1">
      <c r="F17" s="131" t="s">
        <v>525</v>
      </c>
      <c r="G17" s="136">
        <v>80</v>
      </c>
    </row>
    <row r="19" spans="3:7" ht="19.5" thickBot="1">
      <c r="C19" s="106" t="s">
        <v>526</v>
      </c>
      <c r="D19" s="101" t="s">
        <v>517</v>
      </c>
    </row>
    <row r="20" spans="3:7" ht="15.75" thickBot="1">
      <c r="C20" s="130" t="s">
        <v>320</v>
      </c>
      <c r="D20" s="132" t="s">
        <v>520</v>
      </c>
    </row>
    <row r="21" spans="3:7" ht="15">
      <c r="C21" s="131" t="s">
        <v>321</v>
      </c>
      <c r="D21" s="137">
        <v>80</v>
      </c>
    </row>
    <row r="22" spans="3:7" ht="15">
      <c r="C22" s="131" t="s">
        <v>322</v>
      </c>
      <c r="D22" s="135">
        <v>80</v>
      </c>
    </row>
    <row r="23" spans="3:7" ht="15">
      <c r="C23" s="131" t="s">
        <v>323</v>
      </c>
      <c r="D23" s="135">
        <v>80</v>
      </c>
    </row>
    <row r="24" spans="3:7" ht="15">
      <c r="C24" s="131" t="s">
        <v>324</v>
      </c>
      <c r="D24" s="135">
        <v>80</v>
      </c>
    </row>
    <row r="25" spans="3:7" ht="15">
      <c r="C25" s="131" t="s">
        <v>325</v>
      </c>
      <c r="D25" s="135">
        <v>80</v>
      </c>
    </row>
    <row r="26" spans="3:7" ht="15">
      <c r="C26" s="131" t="s">
        <v>326</v>
      </c>
      <c r="D26" s="135">
        <v>80</v>
      </c>
    </row>
    <row r="27" spans="3:7" ht="15">
      <c r="C27" s="131" t="s">
        <v>327</v>
      </c>
      <c r="D27" s="135">
        <v>80</v>
      </c>
    </row>
    <row r="28" spans="3:7" ht="15">
      <c r="C28" s="131" t="s">
        <v>328</v>
      </c>
      <c r="D28" s="135">
        <v>80</v>
      </c>
    </row>
    <row r="29" spans="3:7" ht="15">
      <c r="C29" s="131" t="s">
        <v>329</v>
      </c>
      <c r="D29" s="135">
        <v>80</v>
      </c>
    </row>
    <row r="30" spans="3:7" ht="15.75" thickBot="1">
      <c r="C30" s="131" t="s">
        <v>330</v>
      </c>
      <c r="D30" s="136">
        <v>80</v>
      </c>
    </row>
    <row r="31" spans="3:7">
      <c r="D31" s="105"/>
    </row>
    <row r="33" spans="3:4" ht="19.5" thickBot="1">
      <c r="C33" s="106" t="s">
        <v>331</v>
      </c>
      <c r="D33" s="101" t="s">
        <v>517</v>
      </c>
    </row>
    <row r="34" spans="3:4" ht="15.75" thickBot="1">
      <c r="C34" s="130" t="s">
        <v>332</v>
      </c>
      <c r="D34" s="132" t="s">
        <v>520</v>
      </c>
    </row>
    <row r="35" spans="3:4" ht="15">
      <c r="C35" s="131" t="s">
        <v>333</v>
      </c>
      <c r="D35" s="137">
        <v>80</v>
      </c>
    </row>
    <row r="36" spans="3:4" ht="15">
      <c r="C36" s="131" t="s">
        <v>334</v>
      </c>
      <c r="D36" s="135">
        <v>80</v>
      </c>
    </row>
    <row r="37" spans="3:4" ht="15">
      <c r="C37" s="131" t="s">
        <v>335</v>
      </c>
      <c r="D37" s="135">
        <v>80</v>
      </c>
    </row>
    <row r="38" spans="3:4" ht="15">
      <c r="C38" s="131" t="s">
        <v>336</v>
      </c>
      <c r="D38" s="135">
        <v>80</v>
      </c>
    </row>
    <row r="39" spans="3:4" ht="15">
      <c r="C39" s="131" t="s">
        <v>337</v>
      </c>
      <c r="D39" s="135">
        <v>80</v>
      </c>
    </row>
    <row r="40" spans="3:4" ht="15">
      <c r="C40" s="131" t="s">
        <v>338</v>
      </c>
      <c r="D40" s="135">
        <v>80</v>
      </c>
    </row>
    <row r="41" spans="3:4" ht="15">
      <c r="C41" s="131" t="s">
        <v>339</v>
      </c>
      <c r="D41" s="135">
        <v>80</v>
      </c>
    </row>
    <row r="42" spans="3:4" ht="15">
      <c r="C42" s="131" t="s">
        <v>340</v>
      </c>
      <c r="D42" s="135">
        <v>80</v>
      </c>
    </row>
    <row r="43" spans="3:4" ht="15">
      <c r="C43" s="131" t="s">
        <v>341</v>
      </c>
      <c r="D43" s="135">
        <v>80</v>
      </c>
    </row>
    <row r="44" spans="3:4" ht="15">
      <c r="C44" s="131" t="s">
        <v>342</v>
      </c>
      <c r="D44" s="135">
        <v>80</v>
      </c>
    </row>
    <row r="45" spans="3:4" ht="15">
      <c r="C45" s="131" t="s">
        <v>343</v>
      </c>
      <c r="D45" s="135">
        <v>80</v>
      </c>
    </row>
    <row r="46" spans="3:4" ht="15">
      <c r="C46" s="131" t="s">
        <v>344</v>
      </c>
      <c r="D46" s="135">
        <v>80</v>
      </c>
    </row>
    <row r="47" spans="3:4" ht="15">
      <c r="C47" s="131" t="s">
        <v>345</v>
      </c>
      <c r="D47" s="135">
        <v>80</v>
      </c>
    </row>
    <row r="48" spans="3:4" ht="15">
      <c r="C48" s="131" t="s">
        <v>346</v>
      </c>
      <c r="D48" s="135">
        <v>80</v>
      </c>
    </row>
    <row r="49" spans="3:4" ht="15.75" thickBot="1">
      <c r="C49" s="131" t="s">
        <v>347</v>
      </c>
      <c r="D49" s="136">
        <v>80</v>
      </c>
    </row>
    <row r="52" spans="3:4" ht="19.5" thickBot="1">
      <c r="C52" s="106" t="s">
        <v>348</v>
      </c>
      <c r="D52" s="101" t="s">
        <v>517</v>
      </c>
    </row>
    <row r="53" spans="3:4" ht="15.75" thickBot="1">
      <c r="C53" s="102" t="s">
        <v>349</v>
      </c>
      <c r="D53" s="132" t="s">
        <v>520</v>
      </c>
    </row>
    <row r="54" spans="3:4" ht="15">
      <c r="C54" s="103" t="s">
        <v>350</v>
      </c>
      <c r="D54" s="137">
        <v>80</v>
      </c>
    </row>
    <row r="55" spans="3:4" ht="15">
      <c r="C55" s="103" t="s">
        <v>351</v>
      </c>
      <c r="D55" s="135">
        <v>80</v>
      </c>
    </row>
    <row r="56" spans="3:4" ht="15">
      <c r="C56" s="103" t="s">
        <v>352</v>
      </c>
      <c r="D56" s="135">
        <v>80</v>
      </c>
    </row>
    <row r="57" spans="3:4" ht="15.75" thickBot="1">
      <c r="C57" s="103" t="s">
        <v>353</v>
      </c>
      <c r="D57" s="136">
        <v>80</v>
      </c>
    </row>
    <row r="58" spans="3:4">
      <c r="D58" s="105"/>
    </row>
    <row r="60" spans="3:4" ht="19.5" thickBot="1">
      <c r="C60" s="106" t="s">
        <v>354</v>
      </c>
      <c r="D60" s="101" t="s">
        <v>517</v>
      </c>
    </row>
    <row r="61" spans="3:4" ht="15.75" thickBot="1">
      <c r="C61" s="102" t="s">
        <v>355</v>
      </c>
      <c r="D61" s="132" t="s">
        <v>520</v>
      </c>
    </row>
    <row r="62" spans="3:4" ht="15">
      <c r="C62" s="103" t="s">
        <v>356</v>
      </c>
      <c r="D62" s="137">
        <v>80</v>
      </c>
    </row>
    <row r="63" spans="3:4" ht="15">
      <c r="C63" s="103" t="s">
        <v>357</v>
      </c>
      <c r="D63" s="135">
        <v>80</v>
      </c>
    </row>
    <row r="64" spans="3:4" ht="15">
      <c r="C64" s="103" t="s">
        <v>358</v>
      </c>
      <c r="D64" s="135">
        <v>80</v>
      </c>
    </row>
    <row r="65" spans="3:4" ht="15">
      <c r="C65" s="103" t="s">
        <v>359</v>
      </c>
      <c r="D65" s="135">
        <v>80</v>
      </c>
    </row>
    <row r="66" spans="3:4" ht="15">
      <c r="C66" s="103" t="s">
        <v>360</v>
      </c>
      <c r="D66" s="135">
        <v>80</v>
      </c>
    </row>
    <row r="67" spans="3:4" ht="15.75" thickBot="1">
      <c r="C67" s="103" t="s">
        <v>361</v>
      </c>
      <c r="D67" s="136">
        <v>80</v>
      </c>
    </row>
    <row r="70" spans="3:4" ht="19.5" thickBot="1">
      <c r="C70" s="107" t="s">
        <v>362</v>
      </c>
      <c r="D70" s="101" t="s">
        <v>517</v>
      </c>
    </row>
    <row r="71" spans="3:4" ht="15.75" thickBot="1">
      <c r="C71" s="102" t="s">
        <v>363</v>
      </c>
      <c r="D71" s="132" t="s">
        <v>520</v>
      </c>
    </row>
    <row r="72" spans="3:4" ht="15">
      <c r="C72" s="103" t="s">
        <v>364</v>
      </c>
      <c r="D72" s="137">
        <v>80</v>
      </c>
    </row>
    <row r="73" spans="3:4" ht="15">
      <c r="C73" s="103" t="s">
        <v>365</v>
      </c>
      <c r="D73" s="135">
        <v>80</v>
      </c>
    </row>
    <row r="74" spans="3:4" ht="15">
      <c r="C74" s="103" t="s">
        <v>366</v>
      </c>
      <c r="D74" s="135">
        <v>80</v>
      </c>
    </row>
    <row r="75" spans="3:4" ht="15.75" thickBot="1">
      <c r="C75" s="103" t="s">
        <v>367</v>
      </c>
      <c r="D75" s="136">
        <v>80</v>
      </c>
    </row>
    <row r="78" spans="3:4" ht="19.5" thickBot="1">
      <c r="C78" s="106" t="s">
        <v>368</v>
      </c>
      <c r="D78" s="101" t="s">
        <v>517</v>
      </c>
    </row>
    <row r="79" spans="3:4" ht="15.75" thickBot="1">
      <c r="C79" s="102" t="s">
        <v>369</v>
      </c>
      <c r="D79" s="132" t="s">
        <v>520</v>
      </c>
    </row>
    <row r="80" spans="3:4" ht="15">
      <c r="C80" s="103" t="s">
        <v>370</v>
      </c>
      <c r="D80" s="137">
        <v>80</v>
      </c>
    </row>
    <row r="81" spans="3:4" ht="15">
      <c r="C81" s="103" t="s">
        <v>371</v>
      </c>
      <c r="D81" s="135">
        <v>80</v>
      </c>
    </row>
    <row r="82" spans="3:4" ht="15">
      <c r="C82" s="103" t="s">
        <v>372</v>
      </c>
      <c r="D82" s="135">
        <v>80</v>
      </c>
    </row>
    <row r="83" spans="3:4" ht="15">
      <c r="C83" s="103" t="s">
        <v>373</v>
      </c>
      <c r="D83" s="135">
        <v>80</v>
      </c>
    </row>
    <row r="84" spans="3:4" ht="15">
      <c r="C84" s="103" t="s">
        <v>374</v>
      </c>
      <c r="D84" s="135">
        <v>80</v>
      </c>
    </row>
    <row r="85" spans="3:4" ht="15.75" thickBot="1">
      <c r="C85" s="103" t="s">
        <v>375</v>
      </c>
      <c r="D85" s="136">
        <v>80</v>
      </c>
    </row>
    <row r="88" spans="3:4" ht="19.5" thickBot="1">
      <c r="C88" s="106" t="s">
        <v>376</v>
      </c>
      <c r="D88" s="101" t="s">
        <v>517</v>
      </c>
    </row>
    <row r="89" spans="3:4" ht="15.75" thickBot="1">
      <c r="C89" s="102" t="s">
        <v>377</v>
      </c>
      <c r="D89" s="132" t="s">
        <v>520</v>
      </c>
    </row>
    <row r="90" spans="3:4" ht="15">
      <c r="C90" s="103" t="s">
        <v>378</v>
      </c>
      <c r="D90" s="137">
        <v>80</v>
      </c>
    </row>
    <row r="91" spans="3:4" ht="15">
      <c r="C91" s="103" t="s">
        <v>379</v>
      </c>
      <c r="D91" s="135">
        <v>80</v>
      </c>
    </row>
    <row r="92" spans="3:4" ht="15">
      <c r="C92" s="103" t="s">
        <v>380</v>
      </c>
      <c r="D92" s="135">
        <v>80</v>
      </c>
    </row>
    <row r="93" spans="3:4" ht="15.75" thickBot="1">
      <c r="C93" s="103" t="s">
        <v>381</v>
      </c>
      <c r="D93" s="136">
        <v>80</v>
      </c>
    </row>
    <row r="96" spans="3:4" ht="19.5" thickBot="1">
      <c r="C96" s="106" t="s">
        <v>382</v>
      </c>
      <c r="D96" s="101" t="s">
        <v>517</v>
      </c>
    </row>
    <row r="97" spans="3:4" ht="15.75" thickBot="1">
      <c r="C97" s="102" t="s">
        <v>383</v>
      </c>
      <c r="D97" s="132" t="s">
        <v>520</v>
      </c>
    </row>
    <row r="98" spans="3:4" ht="15">
      <c r="C98" s="103" t="s">
        <v>384</v>
      </c>
      <c r="D98" s="137">
        <v>80</v>
      </c>
    </row>
    <row r="99" spans="3:4" ht="15">
      <c r="C99" s="103" t="s">
        <v>385</v>
      </c>
      <c r="D99" s="135">
        <v>80</v>
      </c>
    </row>
    <row r="100" spans="3:4" ht="15.75" thickBot="1">
      <c r="C100" s="103" t="s">
        <v>386</v>
      </c>
      <c r="D100" s="136">
        <v>80</v>
      </c>
    </row>
    <row r="103" spans="3:4" ht="19.5" thickBot="1">
      <c r="C103" s="106" t="s">
        <v>387</v>
      </c>
      <c r="D103" s="101" t="s">
        <v>517</v>
      </c>
    </row>
    <row r="104" spans="3:4" ht="15.75" thickBot="1">
      <c r="C104" s="102" t="s">
        <v>388</v>
      </c>
      <c r="D104" s="132" t="s">
        <v>520</v>
      </c>
    </row>
    <row r="105" spans="3:4" ht="15">
      <c r="C105" s="103" t="s">
        <v>389</v>
      </c>
      <c r="D105" s="137">
        <v>80</v>
      </c>
    </row>
    <row r="106" spans="3:4" ht="15">
      <c r="C106" s="103" t="s">
        <v>390</v>
      </c>
      <c r="D106" s="135">
        <v>80</v>
      </c>
    </row>
    <row r="107" spans="3:4" ht="15">
      <c r="C107" s="103" t="s">
        <v>391</v>
      </c>
      <c r="D107" s="135">
        <v>80</v>
      </c>
    </row>
    <row r="108" spans="3:4" ht="15.75" thickBot="1">
      <c r="C108" s="103" t="s">
        <v>392</v>
      </c>
      <c r="D108" s="136">
        <v>80</v>
      </c>
    </row>
    <row r="111" spans="3:4" ht="19.5" thickBot="1">
      <c r="C111" s="106" t="s">
        <v>393</v>
      </c>
      <c r="D111" s="101" t="s">
        <v>517</v>
      </c>
    </row>
    <row r="112" spans="3:4" ht="15.75" thickBot="1">
      <c r="C112" s="102" t="s">
        <v>394</v>
      </c>
      <c r="D112" s="132" t="s">
        <v>520</v>
      </c>
    </row>
    <row r="113" spans="3:4" ht="15">
      <c r="C113" s="103" t="s">
        <v>389</v>
      </c>
      <c r="D113" s="137">
        <v>80</v>
      </c>
    </row>
    <row r="114" spans="3:4" ht="15">
      <c r="C114" s="103" t="s">
        <v>390</v>
      </c>
      <c r="D114" s="135">
        <v>80</v>
      </c>
    </row>
    <row r="115" spans="3:4" ht="15">
      <c r="C115" s="103" t="s">
        <v>391</v>
      </c>
      <c r="D115" s="135">
        <v>80</v>
      </c>
    </row>
    <row r="116" spans="3:4" ht="15.75" thickBot="1">
      <c r="C116" s="103" t="s">
        <v>392</v>
      </c>
      <c r="D116" s="136">
        <v>80</v>
      </c>
    </row>
    <row r="119" spans="3:4" ht="19.5" thickBot="1">
      <c r="C119" s="106" t="s">
        <v>395</v>
      </c>
      <c r="D119" s="101" t="s">
        <v>517</v>
      </c>
    </row>
    <row r="120" spans="3:4" ht="15.75" thickBot="1">
      <c r="C120" s="102" t="s">
        <v>396</v>
      </c>
      <c r="D120" s="132" t="s">
        <v>520</v>
      </c>
    </row>
    <row r="121" spans="3:4" ht="15">
      <c r="C121" s="103" t="s">
        <v>397</v>
      </c>
      <c r="D121" s="137">
        <v>80</v>
      </c>
    </row>
    <row r="122" spans="3:4" ht="15">
      <c r="C122" s="103" t="s">
        <v>398</v>
      </c>
      <c r="D122" s="135">
        <v>80</v>
      </c>
    </row>
    <row r="123" spans="3:4" ht="15.75" thickBot="1">
      <c r="C123" s="103" t="s">
        <v>399</v>
      </c>
      <c r="D123" s="136">
        <v>80</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R179"/>
  <sheetViews>
    <sheetView topLeftCell="B1" workbookViewId="0">
      <selection activeCell="O23" sqref="O23"/>
    </sheetView>
  </sheetViews>
  <sheetFormatPr defaultColWidth="9" defaultRowHeight="13.5"/>
  <cols>
    <col min="1" max="1" width="3.125" style="1" customWidth="1"/>
    <col min="2" max="2" width="5.375" style="1" bestFit="1" customWidth="1"/>
    <col min="3" max="3" width="18.375" style="1" bestFit="1" customWidth="1"/>
    <col min="4" max="4" width="7.125" style="1" customWidth="1"/>
    <col min="5" max="5" width="2.375" style="1" bestFit="1" customWidth="1"/>
    <col min="6" max="6" width="37.625" style="2" customWidth="1"/>
    <col min="7" max="7" width="10.375" style="2" bestFit="1" customWidth="1"/>
    <col min="8" max="8" width="2.625" style="2" customWidth="1"/>
    <col min="9" max="9" width="37.625" style="1" customWidth="1"/>
    <col min="10" max="10" width="10.375" style="1" bestFit="1" customWidth="1"/>
    <col min="11" max="11" width="7.125" style="1" customWidth="1"/>
    <col min="12" max="12" width="9.875" style="1" customWidth="1"/>
    <col min="13" max="13" width="7.375" style="3" bestFit="1" customWidth="1"/>
    <col min="14" max="14" width="7.375" style="3" customWidth="1"/>
    <col min="15" max="15" width="9" style="1" customWidth="1"/>
    <col min="16" max="16" width="8.125" style="1" bestFit="1" customWidth="1"/>
    <col min="17" max="16384" width="9" style="1"/>
  </cols>
  <sheetData>
    <row r="2" spans="2:18">
      <c r="B2" s="1" t="s">
        <v>527</v>
      </c>
    </row>
    <row r="3" spans="2:18" ht="40.5">
      <c r="B3" s="4"/>
      <c r="C3" s="5" t="s">
        <v>528</v>
      </c>
      <c r="D3" s="6" t="s">
        <v>304</v>
      </c>
      <c r="E3" s="4"/>
      <c r="F3" s="7" t="s">
        <v>6</v>
      </c>
      <c r="G3" s="8" t="s">
        <v>304</v>
      </c>
      <c r="H3" s="9"/>
      <c r="I3" s="10" t="s">
        <v>529</v>
      </c>
      <c r="J3" s="10" t="s">
        <v>304</v>
      </c>
      <c r="K3" s="11" t="s">
        <v>530</v>
      </c>
      <c r="L3" s="7" t="s">
        <v>531</v>
      </c>
      <c r="M3" s="12" t="s">
        <v>12</v>
      </c>
      <c r="N3" s="12" t="s">
        <v>13</v>
      </c>
      <c r="O3" s="13" t="s">
        <v>15</v>
      </c>
      <c r="P3" s="14" t="s">
        <v>532</v>
      </c>
      <c r="Q3" s="13" t="s">
        <v>16</v>
      </c>
      <c r="R3" s="14" t="s">
        <v>533</v>
      </c>
    </row>
    <row r="4" spans="2:18" ht="27">
      <c r="B4" s="15" t="s">
        <v>534</v>
      </c>
      <c r="C4" s="16" t="s">
        <v>535</v>
      </c>
      <c r="D4" s="17">
        <f>AVERAGE(P4:P31)</f>
        <v>6.1428571428571432</v>
      </c>
      <c r="E4" s="18">
        <v>1</v>
      </c>
      <c r="F4" s="19" t="s">
        <v>536</v>
      </c>
      <c r="G4" s="20">
        <f>AVERAGE(P4:P10)</f>
        <v>7.2857142857142856</v>
      </c>
      <c r="H4" s="21" t="s">
        <v>19</v>
      </c>
      <c r="I4" s="22" t="s">
        <v>537</v>
      </c>
      <c r="J4" s="23">
        <f>AVERAGE(P4:P6)</f>
        <v>7</v>
      </c>
      <c r="K4" s="24" t="s">
        <v>538</v>
      </c>
      <c r="L4" s="22">
        <v>1</v>
      </c>
      <c r="M4" s="25" t="str">
        <f>チェックシート!U8</f>
        <v>運用</v>
      </c>
      <c r="N4" s="25" t="str">
        <f>チェックシート!V8</f>
        <v>予防</v>
      </c>
      <c r="O4" s="6" t="str">
        <f>チェックシート!X8</f>
        <v>○</v>
      </c>
      <c r="P4" s="26">
        <f>IF(O4="N/A",10,IF(O4="●",10,IF(O4="◎",10,IF(O4="○",10,IF(O4="△",5,IF(O4="×",1,0))))))</f>
        <v>10</v>
      </c>
      <c r="Q4" s="6" t="e">
        <f>チェックシート!#REF!</f>
        <v>#REF!</v>
      </c>
      <c r="R4" s="26" t="e">
        <f>IF(Q4="●",5,IF(Q4="◎",4,IF(Q4="○",3,IF(Q4="△",2,IF(Q4="×",1,0)))))</f>
        <v>#REF!</v>
      </c>
    </row>
    <row r="5" spans="2:18">
      <c r="B5" s="27"/>
      <c r="C5" s="28"/>
      <c r="D5" s="29"/>
      <c r="E5" s="30"/>
      <c r="F5" s="31"/>
      <c r="G5" s="32"/>
      <c r="H5" s="33"/>
      <c r="I5" s="34"/>
      <c r="J5" s="35"/>
      <c r="K5" s="36" t="s">
        <v>539</v>
      </c>
      <c r="L5" s="34">
        <v>2</v>
      </c>
      <c r="M5" s="25" t="str">
        <f>チェックシート!U9</f>
        <v>技術</v>
      </c>
      <c r="N5" s="25" t="str">
        <f>チェックシート!V9</f>
        <v>検知</v>
      </c>
      <c r="O5" s="6" t="str">
        <f>チェックシート!X9</f>
        <v>×</v>
      </c>
      <c r="P5" s="26">
        <f t="shared" ref="P5:P68" si="0">IF(O5="N/A",10,IF(O5="●",10,IF(O5="◎",10,IF(O5="○",10,IF(O5="△",5,IF(O5="×",1,0))))))</f>
        <v>1</v>
      </c>
      <c r="Q5" s="6">
        <f>チェックシート!Y9</f>
        <v>0</v>
      </c>
      <c r="R5" s="26">
        <f t="shared" ref="R5:R68" si="1">IF(Q5="●",5,IF(Q5="◎",4,IF(Q5="○",3,IF(Q5="△",2,IF(Q5="×",1,0)))))</f>
        <v>0</v>
      </c>
    </row>
    <row r="6" spans="2:18">
      <c r="B6" s="27"/>
      <c r="C6" s="28"/>
      <c r="D6" s="29"/>
      <c r="E6" s="30"/>
      <c r="F6" s="31"/>
      <c r="G6" s="32"/>
      <c r="H6" s="37"/>
      <c r="I6" s="38"/>
      <c r="J6" s="39"/>
      <c r="K6" s="36" t="s">
        <v>539</v>
      </c>
      <c r="L6" s="38">
        <v>3</v>
      </c>
      <c r="M6" s="25" t="str">
        <f>チェックシート!U10</f>
        <v>運用</v>
      </c>
      <c r="N6" s="25" t="str">
        <f>チェックシート!V10</f>
        <v>予防</v>
      </c>
      <c r="O6" s="6" t="str">
        <f>チェックシート!X10</f>
        <v>○</v>
      </c>
      <c r="P6" s="26">
        <f t="shared" si="0"/>
        <v>10</v>
      </c>
      <c r="Q6" s="6">
        <f>チェックシート!Y10</f>
        <v>0</v>
      </c>
      <c r="R6" s="26">
        <f t="shared" si="1"/>
        <v>0</v>
      </c>
    </row>
    <row r="7" spans="2:18">
      <c r="B7" s="27"/>
      <c r="C7" s="28"/>
      <c r="D7" s="29"/>
      <c r="E7" s="30"/>
      <c r="F7" s="31"/>
      <c r="G7" s="32"/>
      <c r="H7" s="21" t="s">
        <v>28</v>
      </c>
      <c r="I7" s="22" t="s">
        <v>29</v>
      </c>
      <c r="J7" s="23">
        <f>AVERAGE(P7:P10)</f>
        <v>7.5</v>
      </c>
      <c r="K7" s="36" t="s">
        <v>539</v>
      </c>
      <c r="L7" s="22">
        <v>4</v>
      </c>
      <c r="M7" s="25" t="str">
        <f>チェックシート!U11</f>
        <v>技術</v>
      </c>
      <c r="N7" s="25" t="str">
        <f>チェックシート!V11</f>
        <v>予防</v>
      </c>
      <c r="O7" s="6" t="str">
        <f>チェックシート!X11</f>
        <v>○</v>
      </c>
      <c r="P7" s="26">
        <f t="shared" si="0"/>
        <v>10</v>
      </c>
      <c r="Q7" s="6">
        <f>チェックシート!Y11</f>
        <v>0</v>
      </c>
      <c r="R7" s="26">
        <f t="shared" si="1"/>
        <v>0</v>
      </c>
    </row>
    <row r="8" spans="2:18">
      <c r="B8" s="27"/>
      <c r="C8" s="28"/>
      <c r="D8" s="29"/>
      <c r="E8" s="30"/>
      <c r="F8" s="31"/>
      <c r="G8" s="32"/>
      <c r="H8" s="33"/>
      <c r="I8" s="34"/>
      <c r="J8" s="35"/>
      <c r="K8" s="40" t="s">
        <v>538</v>
      </c>
      <c r="L8" s="34">
        <v>5</v>
      </c>
      <c r="M8" s="25" t="str">
        <f>チェックシート!U12</f>
        <v>管理</v>
      </c>
      <c r="N8" s="25">
        <f>チェックシート!V12</f>
        <v>0</v>
      </c>
      <c r="O8" s="6" t="str">
        <f>チェックシート!X12</f>
        <v>○</v>
      </c>
      <c r="P8" s="26">
        <f t="shared" si="0"/>
        <v>10</v>
      </c>
      <c r="Q8" s="6">
        <f>チェックシート!Y12</f>
        <v>0</v>
      </c>
      <c r="R8" s="26">
        <f t="shared" si="1"/>
        <v>0</v>
      </c>
    </row>
    <row r="9" spans="2:18">
      <c r="B9" s="27"/>
      <c r="C9" s="28"/>
      <c r="D9" s="29"/>
      <c r="E9" s="30"/>
      <c r="F9" s="31"/>
      <c r="G9" s="32"/>
      <c r="H9" s="33"/>
      <c r="I9" s="34"/>
      <c r="J9" s="35"/>
      <c r="K9" s="40" t="s">
        <v>538</v>
      </c>
      <c r="L9" s="29">
        <v>6</v>
      </c>
      <c r="M9" s="25" t="str">
        <f>チェックシート!U13</f>
        <v>技術</v>
      </c>
      <c r="N9" s="25" t="str">
        <f>チェックシート!V13</f>
        <v>発見</v>
      </c>
      <c r="O9" s="6">
        <f>チェックシート!X13</f>
        <v>0</v>
      </c>
      <c r="P9" s="26">
        <f t="shared" si="0"/>
        <v>0</v>
      </c>
      <c r="Q9" s="6">
        <f>チェックシート!Y13</f>
        <v>0</v>
      </c>
      <c r="R9" s="26">
        <f t="shared" si="1"/>
        <v>0</v>
      </c>
    </row>
    <row r="10" spans="2:18">
      <c r="B10" s="27"/>
      <c r="C10" s="28"/>
      <c r="D10" s="29"/>
      <c r="E10" s="41"/>
      <c r="F10" s="42"/>
      <c r="G10" s="43"/>
      <c r="H10" s="37"/>
      <c r="I10" s="38"/>
      <c r="J10" s="35"/>
      <c r="K10" s="40" t="s">
        <v>538</v>
      </c>
      <c r="L10" s="34">
        <v>7</v>
      </c>
      <c r="M10" s="25" t="str">
        <f>チェックシート!U14</f>
        <v>運用</v>
      </c>
      <c r="N10" s="25" t="str">
        <f>チェックシート!V14</f>
        <v>予防</v>
      </c>
      <c r="O10" s="6" t="str">
        <f>チェックシート!X14</f>
        <v>○</v>
      </c>
      <c r="P10" s="26">
        <f t="shared" si="0"/>
        <v>10</v>
      </c>
      <c r="Q10" s="6">
        <f>チェックシート!Y14</f>
        <v>0</v>
      </c>
      <c r="R10" s="26">
        <f t="shared" si="1"/>
        <v>0</v>
      </c>
    </row>
    <row r="11" spans="2:18" ht="13.5" customHeight="1">
      <c r="B11" s="27"/>
      <c r="C11" s="28"/>
      <c r="D11" s="29"/>
      <c r="E11" s="18">
        <v>2</v>
      </c>
      <c r="F11" s="19" t="s">
        <v>540</v>
      </c>
      <c r="G11" s="32">
        <f>AVERAGE(P11:P17)</f>
        <v>7.1428571428571432</v>
      </c>
      <c r="H11" s="21" t="s">
        <v>37</v>
      </c>
      <c r="I11" s="22" t="s">
        <v>541</v>
      </c>
      <c r="J11" s="23">
        <f>AVERAGE(P11:P13)</f>
        <v>10</v>
      </c>
      <c r="K11" s="24" t="s">
        <v>539</v>
      </c>
      <c r="L11" s="44">
        <v>8</v>
      </c>
      <c r="M11" s="25" t="str">
        <f>チェックシート!U15</f>
        <v>管理</v>
      </c>
      <c r="N11" s="25" t="str">
        <f>チェックシート!V15</f>
        <v>発見</v>
      </c>
      <c r="O11" s="6" t="str">
        <f>チェックシート!X15</f>
        <v>○</v>
      </c>
      <c r="P11" s="26">
        <f t="shared" si="0"/>
        <v>10</v>
      </c>
      <c r="Q11" s="6">
        <f>チェックシート!Y15</f>
        <v>0</v>
      </c>
      <c r="R11" s="26">
        <f t="shared" si="1"/>
        <v>0</v>
      </c>
    </row>
    <row r="12" spans="2:18" ht="13.5" customHeight="1">
      <c r="B12" s="27"/>
      <c r="C12" s="28"/>
      <c r="D12" s="29"/>
      <c r="E12" s="30"/>
      <c r="F12" s="31"/>
      <c r="G12" s="32"/>
      <c r="H12" s="33"/>
      <c r="I12" s="34"/>
      <c r="J12" s="35"/>
      <c r="K12" s="40" t="s">
        <v>539</v>
      </c>
      <c r="L12" s="29">
        <v>9</v>
      </c>
      <c r="M12" s="25" t="str">
        <f>チェックシート!U16</f>
        <v>運用</v>
      </c>
      <c r="N12" s="25" t="str">
        <f>チェックシート!V16</f>
        <v>発見</v>
      </c>
      <c r="O12" s="6" t="str">
        <f>チェックシート!X16</f>
        <v>○</v>
      </c>
      <c r="P12" s="26">
        <f t="shared" si="0"/>
        <v>10</v>
      </c>
      <c r="Q12" s="6">
        <f>チェックシート!Y16</f>
        <v>0</v>
      </c>
      <c r="R12" s="26">
        <f t="shared" si="1"/>
        <v>0</v>
      </c>
    </row>
    <row r="13" spans="2:18" ht="13.5" customHeight="1">
      <c r="B13" s="27"/>
      <c r="C13" s="28"/>
      <c r="D13" s="29"/>
      <c r="E13" s="30"/>
      <c r="F13" s="31"/>
      <c r="G13" s="32"/>
      <c r="H13" s="37"/>
      <c r="I13" s="38"/>
      <c r="J13" s="39"/>
      <c r="K13" s="45" t="s">
        <v>542</v>
      </c>
      <c r="L13" s="46">
        <v>10</v>
      </c>
      <c r="M13" s="25" t="str">
        <f>チェックシート!U17</f>
        <v>運用</v>
      </c>
      <c r="N13" s="25" t="str">
        <f>チェックシート!V17</f>
        <v>予防</v>
      </c>
      <c r="O13" s="6" t="str">
        <f>チェックシート!X17</f>
        <v>○</v>
      </c>
      <c r="P13" s="26">
        <f t="shared" si="0"/>
        <v>10</v>
      </c>
      <c r="Q13" s="6">
        <f>チェックシート!Y17</f>
        <v>0</v>
      </c>
      <c r="R13" s="26">
        <f t="shared" si="1"/>
        <v>0</v>
      </c>
    </row>
    <row r="14" spans="2:18" ht="13.5" customHeight="1">
      <c r="B14" s="27"/>
      <c r="C14" s="28"/>
      <c r="D14" s="29"/>
      <c r="E14" s="30"/>
      <c r="F14" s="31"/>
      <c r="G14" s="32"/>
      <c r="H14" s="21" t="s">
        <v>42</v>
      </c>
      <c r="I14" s="22" t="s">
        <v>543</v>
      </c>
      <c r="J14" s="35">
        <f>AVERAGE(P14:P17)</f>
        <v>5</v>
      </c>
      <c r="K14" s="36" t="s">
        <v>539</v>
      </c>
      <c r="L14" s="47">
        <v>11</v>
      </c>
      <c r="M14" s="25" t="str">
        <f>チェックシート!U18</f>
        <v>技術</v>
      </c>
      <c r="N14" s="25" t="str">
        <f>チェックシート!V18</f>
        <v>予防</v>
      </c>
      <c r="O14" s="6" t="str">
        <f>チェックシート!X18</f>
        <v>○</v>
      </c>
      <c r="P14" s="26">
        <f t="shared" si="0"/>
        <v>10</v>
      </c>
      <c r="Q14" s="6">
        <f>チェックシート!Y18</f>
        <v>0</v>
      </c>
      <c r="R14" s="26">
        <f t="shared" si="1"/>
        <v>0</v>
      </c>
    </row>
    <row r="15" spans="2:18" ht="13.5" customHeight="1">
      <c r="B15" s="27"/>
      <c r="C15" s="28"/>
      <c r="D15" s="29"/>
      <c r="E15" s="30"/>
      <c r="F15" s="31"/>
      <c r="G15" s="32"/>
      <c r="H15" s="33"/>
      <c r="I15" s="34"/>
      <c r="J15" s="35"/>
      <c r="K15" s="36" t="s">
        <v>539</v>
      </c>
      <c r="L15" s="48">
        <v>12</v>
      </c>
      <c r="M15" s="25" t="str">
        <f>チェックシート!U19</f>
        <v>管理</v>
      </c>
      <c r="N15" s="25">
        <f>チェックシート!V19</f>
        <v>0</v>
      </c>
      <c r="O15" s="6" t="str">
        <f>チェックシート!X19</f>
        <v>○</v>
      </c>
      <c r="P15" s="26">
        <f t="shared" si="0"/>
        <v>10</v>
      </c>
      <c r="Q15" s="6">
        <f>チェックシート!Y19</f>
        <v>0</v>
      </c>
      <c r="R15" s="26">
        <f t="shared" si="1"/>
        <v>0</v>
      </c>
    </row>
    <row r="16" spans="2:18" ht="13.5" customHeight="1">
      <c r="B16" s="27"/>
      <c r="C16" s="28"/>
      <c r="D16" s="29"/>
      <c r="E16" s="30"/>
      <c r="F16" s="31"/>
      <c r="G16" s="32"/>
      <c r="H16" s="33"/>
      <c r="I16" s="34"/>
      <c r="J16" s="35"/>
      <c r="K16" s="49" t="s">
        <v>539</v>
      </c>
      <c r="L16" s="47">
        <v>13</v>
      </c>
      <c r="M16" s="25" t="str">
        <f>チェックシート!U20</f>
        <v>技術</v>
      </c>
      <c r="N16" s="25" t="str">
        <f>チェックシート!V20</f>
        <v>発見</v>
      </c>
      <c r="O16" s="6">
        <f>チェックシート!X20</f>
        <v>0</v>
      </c>
      <c r="P16" s="26">
        <f t="shared" si="0"/>
        <v>0</v>
      </c>
      <c r="Q16" s="6">
        <f>チェックシート!Y20</f>
        <v>0</v>
      </c>
      <c r="R16" s="26">
        <f t="shared" si="1"/>
        <v>0</v>
      </c>
    </row>
    <row r="17" spans="2:18" ht="13.5" customHeight="1">
      <c r="B17" s="27"/>
      <c r="C17" s="28"/>
      <c r="D17" s="29"/>
      <c r="E17" s="41"/>
      <c r="F17" s="42"/>
      <c r="G17" s="32"/>
      <c r="H17" s="37"/>
      <c r="I17" s="38"/>
      <c r="J17" s="35"/>
      <c r="K17" s="50" t="s">
        <v>539</v>
      </c>
      <c r="L17" s="47">
        <v>14</v>
      </c>
      <c r="M17" s="25" t="str">
        <f>チェックシート!U21</f>
        <v>運用</v>
      </c>
      <c r="N17" s="25" t="str">
        <f>チェックシート!V21</f>
        <v>予防</v>
      </c>
      <c r="O17" s="6">
        <f>チェックシート!X21</f>
        <v>0</v>
      </c>
      <c r="P17" s="26">
        <f t="shared" si="0"/>
        <v>0</v>
      </c>
      <c r="Q17" s="6">
        <f>チェックシート!Y21</f>
        <v>0</v>
      </c>
      <c r="R17" s="26">
        <f t="shared" si="1"/>
        <v>0</v>
      </c>
    </row>
    <row r="18" spans="2:18" ht="13.5" customHeight="1">
      <c r="B18" s="27"/>
      <c r="C18" s="28"/>
      <c r="D18" s="29"/>
      <c r="E18" s="18">
        <v>3</v>
      </c>
      <c r="F18" s="19" t="s">
        <v>544</v>
      </c>
      <c r="G18" s="20">
        <f>AVERAGE(P18:P24)</f>
        <v>1.5714285714285714</v>
      </c>
      <c r="H18" s="51" t="s">
        <v>46</v>
      </c>
      <c r="I18" s="10" t="s">
        <v>545</v>
      </c>
      <c r="J18" s="52">
        <f>AVERAGE(P18)</f>
        <v>0</v>
      </c>
      <c r="K18" s="53" t="s">
        <v>538</v>
      </c>
      <c r="L18" s="26">
        <v>15</v>
      </c>
      <c r="M18" s="25" t="str">
        <f>チェックシート!U22</f>
        <v>技術</v>
      </c>
      <c r="N18" s="25" t="str">
        <f>チェックシート!V22</f>
        <v>予防</v>
      </c>
      <c r="O18" s="6">
        <f>チェックシート!X22</f>
        <v>0</v>
      </c>
      <c r="P18" s="26">
        <f t="shared" si="0"/>
        <v>0</v>
      </c>
      <c r="Q18" s="6">
        <f>チェックシート!Y22</f>
        <v>0</v>
      </c>
      <c r="R18" s="26">
        <f t="shared" si="1"/>
        <v>0</v>
      </c>
    </row>
    <row r="19" spans="2:18" ht="13.5" customHeight="1">
      <c r="B19" s="27"/>
      <c r="C19" s="28"/>
      <c r="D19" s="29"/>
      <c r="E19" s="30"/>
      <c r="F19" s="31"/>
      <c r="G19" s="32"/>
      <c r="H19" s="21" t="s">
        <v>49</v>
      </c>
      <c r="I19" s="22" t="s">
        <v>546</v>
      </c>
      <c r="J19" s="23">
        <f>AVERAGE(P19:P20)</f>
        <v>0</v>
      </c>
      <c r="K19" s="53" t="s">
        <v>538</v>
      </c>
      <c r="L19" s="22">
        <v>16</v>
      </c>
      <c r="M19" s="25" t="str">
        <f>チェックシート!U23</f>
        <v>技術</v>
      </c>
      <c r="N19" s="25" t="str">
        <f>チェックシート!V23</f>
        <v>予防</v>
      </c>
      <c r="O19" s="6">
        <f>チェックシート!X23</f>
        <v>0</v>
      </c>
      <c r="P19" s="26">
        <f t="shared" si="0"/>
        <v>0</v>
      </c>
      <c r="Q19" s="6">
        <f>チェックシート!Y23</f>
        <v>0</v>
      </c>
      <c r="R19" s="26">
        <f t="shared" si="1"/>
        <v>0</v>
      </c>
    </row>
    <row r="20" spans="2:18" ht="13.5" customHeight="1">
      <c r="B20" s="27"/>
      <c r="C20" s="28"/>
      <c r="D20" s="29"/>
      <c r="E20" s="30"/>
      <c r="F20" s="31"/>
      <c r="G20" s="32"/>
      <c r="H20" s="37"/>
      <c r="I20" s="38"/>
      <c r="J20" s="35"/>
      <c r="K20" s="54" t="s">
        <v>538</v>
      </c>
      <c r="L20" s="34">
        <v>17</v>
      </c>
      <c r="M20" s="25" t="str">
        <f>チェックシート!U24</f>
        <v>運用</v>
      </c>
      <c r="N20" s="25" t="str">
        <f>チェックシート!V24</f>
        <v>発見</v>
      </c>
      <c r="O20" s="6">
        <f>チェックシート!X24</f>
        <v>0</v>
      </c>
      <c r="P20" s="26">
        <f t="shared" si="0"/>
        <v>0</v>
      </c>
      <c r="Q20" s="6">
        <f>チェックシート!Y24</f>
        <v>0</v>
      </c>
      <c r="R20" s="26">
        <f t="shared" si="1"/>
        <v>0</v>
      </c>
    </row>
    <row r="21" spans="2:18" ht="13.5" customHeight="1">
      <c r="B21" s="27"/>
      <c r="C21" s="28"/>
      <c r="D21" s="29"/>
      <c r="E21" s="30"/>
      <c r="F21" s="31"/>
      <c r="G21" s="32"/>
      <c r="H21" s="21" t="s">
        <v>53</v>
      </c>
      <c r="I21" s="22" t="s">
        <v>537</v>
      </c>
      <c r="J21" s="23">
        <f>AVERAGE(P21:P22)</f>
        <v>5</v>
      </c>
      <c r="K21" s="53" t="s">
        <v>538</v>
      </c>
      <c r="L21" s="55">
        <v>18</v>
      </c>
      <c r="M21" s="25" t="str">
        <f>チェックシート!U25</f>
        <v>運用</v>
      </c>
      <c r="N21" s="25" t="str">
        <f>チェックシート!V25</f>
        <v>予防</v>
      </c>
      <c r="O21" s="6" t="str">
        <f>チェックシート!X25</f>
        <v>○</v>
      </c>
      <c r="P21" s="26">
        <f t="shared" si="0"/>
        <v>10</v>
      </c>
      <c r="Q21" s="6">
        <f>チェックシート!Y25</f>
        <v>0</v>
      </c>
      <c r="R21" s="26">
        <f t="shared" si="1"/>
        <v>0</v>
      </c>
    </row>
    <row r="22" spans="2:18" ht="13.5" customHeight="1">
      <c r="B22" s="27"/>
      <c r="C22" s="28"/>
      <c r="D22" s="29"/>
      <c r="E22" s="30"/>
      <c r="F22" s="31"/>
      <c r="G22" s="32"/>
      <c r="H22" s="37"/>
      <c r="I22" s="38"/>
      <c r="J22" s="39"/>
      <c r="K22" s="54" t="s">
        <v>538</v>
      </c>
      <c r="L22" s="56">
        <v>19</v>
      </c>
      <c r="M22" s="25" t="str">
        <f>チェックシート!U26</f>
        <v>運用</v>
      </c>
      <c r="N22" s="25" t="str">
        <f>チェックシート!V26</f>
        <v>予防</v>
      </c>
      <c r="O22" s="6">
        <f>チェックシート!X26</f>
        <v>0</v>
      </c>
      <c r="P22" s="26">
        <f t="shared" si="0"/>
        <v>0</v>
      </c>
      <c r="Q22" s="6">
        <f>チェックシート!Y26</f>
        <v>0</v>
      </c>
      <c r="R22" s="26">
        <f t="shared" si="1"/>
        <v>0</v>
      </c>
    </row>
    <row r="23" spans="2:18" ht="13.5" customHeight="1">
      <c r="B23" s="27"/>
      <c r="C23" s="28"/>
      <c r="D23" s="29"/>
      <c r="E23" s="30"/>
      <c r="F23" s="31"/>
      <c r="G23" s="32"/>
      <c r="H23" s="21" t="s">
        <v>55</v>
      </c>
      <c r="I23" s="22" t="s">
        <v>547</v>
      </c>
      <c r="J23" s="35">
        <f>AVERAGE(P23:P24)</f>
        <v>0.5</v>
      </c>
      <c r="K23" s="57" t="s">
        <v>548</v>
      </c>
      <c r="L23" s="34">
        <v>20</v>
      </c>
      <c r="M23" s="25" t="str">
        <f>チェックシート!U27</f>
        <v>運用</v>
      </c>
      <c r="N23" s="25" t="str">
        <f>チェックシート!V27</f>
        <v>予防</v>
      </c>
      <c r="O23" s="6" t="str">
        <f>チェックシート!X27</f>
        <v>×</v>
      </c>
      <c r="P23" s="26">
        <f t="shared" si="0"/>
        <v>1</v>
      </c>
      <c r="Q23" s="6" t="str">
        <f>チェックシート!Y27</f>
        <v>×</v>
      </c>
      <c r="R23" s="26">
        <f t="shared" si="1"/>
        <v>1</v>
      </c>
    </row>
    <row r="24" spans="2:18" ht="13.5" customHeight="1">
      <c r="B24" s="27"/>
      <c r="C24" s="28"/>
      <c r="D24" s="29"/>
      <c r="E24" s="41"/>
      <c r="F24" s="42"/>
      <c r="G24" s="43"/>
      <c r="H24" s="37"/>
      <c r="I24" s="38"/>
      <c r="J24" s="39"/>
      <c r="K24" s="50" t="s">
        <v>539</v>
      </c>
      <c r="L24" s="58">
        <v>21</v>
      </c>
      <c r="M24" s="25" t="str">
        <f>チェックシート!U28</f>
        <v>運用</v>
      </c>
      <c r="N24" s="25" t="str">
        <f>チェックシート!V28</f>
        <v>発見</v>
      </c>
      <c r="O24" s="6">
        <f>チェックシート!X28</f>
        <v>0</v>
      </c>
      <c r="P24" s="26">
        <f t="shared" si="0"/>
        <v>0</v>
      </c>
      <c r="Q24" s="6">
        <f>チェックシート!Y28</f>
        <v>0</v>
      </c>
      <c r="R24" s="26">
        <f t="shared" si="1"/>
        <v>0</v>
      </c>
    </row>
    <row r="25" spans="2:18" ht="13.5" customHeight="1">
      <c r="B25" s="27"/>
      <c r="C25" s="28"/>
      <c r="D25" s="29"/>
      <c r="E25" s="30">
        <v>4</v>
      </c>
      <c r="F25" s="31" t="s">
        <v>549</v>
      </c>
      <c r="G25" s="32">
        <f>AVERAGE(P25:P31)</f>
        <v>8.5714285714285712</v>
      </c>
      <c r="H25" s="21" t="s">
        <v>59</v>
      </c>
      <c r="I25" s="22" t="s">
        <v>550</v>
      </c>
      <c r="J25" s="17">
        <f>AVERAGE(P25:P28)</f>
        <v>10</v>
      </c>
      <c r="K25" s="59" t="s">
        <v>538</v>
      </c>
      <c r="L25" s="22">
        <v>22</v>
      </c>
      <c r="M25" s="25" t="str">
        <f>チェックシート!U29</f>
        <v>管理</v>
      </c>
      <c r="N25" s="25">
        <f>チェックシート!V29</f>
        <v>0</v>
      </c>
      <c r="O25" s="6" t="str">
        <f>チェックシート!X29</f>
        <v>○</v>
      </c>
      <c r="P25" s="26">
        <f t="shared" si="0"/>
        <v>10</v>
      </c>
      <c r="Q25" s="6">
        <f>チェックシート!Y29</f>
        <v>0</v>
      </c>
      <c r="R25" s="26">
        <f t="shared" si="1"/>
        <v>0</v>
      </c>
    </row>
    <row r="26" spans="2:18" ht="13.5" customHeight="1">
      <c r="B26" s="27"/>
      <c r="C26" s="28"/>
      <c r="D26" s="29"/>
      <c r="E26" s="30"/>
      <c r="F26" s="31"/>
      <c r="G26" s="32"/>
      <c r="H26" s="33"/>
      <c r="I26" s="34"/>
      <c r="J26" s="60"/>
      <c r="K26" s="61" t="s">
        <v>538</v>
      </c>
      <c r="L26" s="34">
        <v>23</v>
      </c>
      <c r="M26" s="25" t="str">
        <f>チェックシート!U30</f>
        <v>運用</v>
      </c>
      <c r="N26" s="25" t="str">
        <f>チェックシート!V30</f>
        <v>予防</v>
      </c>
      <c r="O26" s="6" t="str">
        <f>チェックシート!X30</f>
        <v>○</v>
      </c>
      <c r="P26" s="26">
        <f t="shared" si="0"/>
        <v>10</v>
      </c>
      <c r="Q26" s="6">
        <f>チェックシート!Y30</f>
        <v>0</v>
      </c>
      <c r="R26" s="26">
        <f t="shared" si="1"/>
        <v>0</v>
      </c>
    </row>
    <row r="27" spans="2:18" ht="13.5" customHeight="1">
      <c r="B27" s="27"/>
      <c r="C27" s="28"/>
      <c r="D27" s="29"/>
      <c r="E27" s="30"/>
      <c r="F27" s="31"/>
      <c r="G27" s="32"/>
      <c r="H27" s="33"/>
      <c r="I27" s="34"/>
      <c r="J27" s="60"/>
      <c r="K27" s="50" t="s">
        <v>539</v>
      </c>
      <c r="L27" s="29">
        <v>24</v>
      </c>
      <c r="M27" s="25" t="str">
        <f>チェックシート!U31</f>
        <v>運用</v>
      </c>
      <c r="N27" s="25" t="str">
        <f>チェックシート!V31</f>
        <v>回復</v>
      </c>
      <c r="O27" s="6" t="str">
        <f>チェックシート!X31</f>
        <v>○</v>
      </c>
      <c r="P27" s="26">
        <f t="shared" si="0"/>
        <v>10</v>
      </c>
      <c r="Q27" s="6">
        <f>チェックシート!Y31</f>
        <v>0</v>
      </c>
      <c r="R27" s="26">
        <f t="shared" si="1"/>
        <v>0</v>
      </c>
    </row>
    <row r="28" spans="2:18" ht="13.5" customHeight="1">
      <c r="B28" s="27"/>
      <c r="C28" s="28"/>
      <c r="D28" s="29"/>
      <c r="E28" s="30"/>
      <c r="F28" s="31"/>
      <c r="G28" s="32"/>
      <c r="H28" s="37"/>
      <c r="I28" s="38"/>
      <c r="J28" s="62"/>
      <c r="K28" s="59" t="s">
        <v>539</v>
      </c>
      <c r="L28" s="34">
        <v>25</v>
      </c>
      <c r="M28" s="25" t="str">
        <f>チェックシート!U32</f>
        <v>運用</v>
      </c>
      <c r="N28" s="25" t="str">
        <f>チェックシート!V32</f>
        <v>予防</v>
      </c>
      <c r="O28" s="6" t="str">
        <f>チェックシート!X32</f>
        <v>○</v>
      </c>
      <c r="P28" s="26">
        <f t="shared" si="0"/>
        <v>10</v>
      </c>
      <c r="Q28" s="6">
        <f>チェックシート!Y32</f>
        <v>0</v>
      </c>
      <c r="R28" s="26">
        <f t="shared" si="1"/>
        <v>0</v>
      </c>
    </row>
    <row r="29" spans="2:18" ht="13.5" customHeight="1">
      <c r="B29" s="27"/>
      <c r="C29" s="28"/>
      <c r="D29" s="29"/>
      <c r="E29" s="30"/>
      <c r="F29" s="31"/>
      <c r="G29" s="32"/>
      <c r="H29" s="33" t="s">
        <v>66</v>
      </c>
      <c r="I29" s="34" t="s">
        <v>551</v>
      </c>
      <c r="J29" s="35">
        <f>AVERAGE(P29:P31)</f>
        <v>6.666666666666667</v>
      </c>
      <c r="K29" s="63" t="s">
        <v>538</v>
      </c>
      <c r="L29" s="44">
        <v>26</v>
      </c>
      <c r="M29" s="25" t="str">
        <f>チェックシート!U33</f>
        <v>管理</v>
      </c>
      <c r="N29" s="25">
        <f>チェックシート!V33</f>
        <v>0</v>
      </c>
      <c r="O29" s="6" t="str">
        <f>チェックシート!X33</f>
        <v>○</v>
      </c>
      <c r="P29" s="26">
        <f t="shared" si="0"/>
        <v>10</v>
      </c>
      <c r="Q29" s="6">
        <f>チェックシート!Y33</f>
        <v>0</v>
      </c>
      <c r="R29" s="26">
        <f t="shared" si="1"/>
        <v>0</v>
      </c>
    </row>
    <row r="30" spans="2:18" ht="13.5" customHeight="1">
      <c r="B30" s="27"/>
      <c r="C30" s="28"/>
      <c r="D30" s="29"/>
      <c r="E30" s="30"/>
      <c r="F30" s="31"/>
      <c r="G30" s="32"/>
      <c r="H30" s="33"/>
      <c r="I30" s="34"/>
      <c r="J30" s="35"/>
      <c r="K30" s="50" t="s">
        <v>538</v>
      </c>
      <c r="L30" s="29">
        <v>27</v>
      </c>
      <c r="M30" s="25" t="str">
        <f>チェックシート!U34</f>
        <v>管理</v>
      </c>
      <c r="N30" s="25">
        <f>チェックシート!V34</f>
        <v>0</v>
      </c>
      <c r="O30" s="6" t="str">
        <f>チェックシート!X34</f>
        <v>○</v>
      </c>
      <c r="P30" s="26">
        <f t="shared" si="0"/>
        <v>10</v>
      </c>
      <c r="Q30" s="6">
        <f>チェックシート!Y34</f>
        <v>0</v>
      </c>
      <c r="R30" s="26">
        <f t="shared" si="1"/>
        <v>0</v>
      </c>
    </row>
    <row r="31" spans="2:18" ht="13.5" customHeight="1">
      <c r="B31" s="27"/>
      <c r="C31" s="28"/>
      <c r="D31" s="29"/>
      <c r="E31" s="30"/>
      <c r="F31" s="31"/>
      <c r="G31" s="32"/>
      <c r="H31" s="33"/>
      <c r="I31" s="34"/>
      <c r="J31" s="35"/>
      <c r="K31" s="59" t="s">
        <v>539</v>
      </c>
      <c r="L31" s="56">
        <v>28</v>
      </c>
      <c r="M31" s="25" t="str">
        <f>チェックシート!U35</f>
        <v>管理</v>
      </c>
      <c r="N31" s="25">
        <f>チェックシート!V35</f>
        <v>0</v>
      </c>
      <c r="O31" s="6">
        <f>チェックシート!X35</f>
        <v>0</v>
      </c>
      <c r="P31" s="26">
        <f t="shared" si="0"/>
        <v>0</v>
      </c>
      <c r="Q31" s="6">
        <f>チェックシート!Y35</f>
        <v>0</v>
      </c>
      <c r="R31" s="26">
        <f t="shared" si="1"/>
        <v>0</v>
      </c>
    </row>
    <row r="32" spans="2:18" ht="27">
      <c r="B32" s="15" t="s">
        <v>552</v>
      </c>
      <c r="C32" s="16" t="s">
        <v>553</v>
      </c>
      <c r="D32" s="17">
        <f>AVERAGE(P32:P89)</f>
        <v>3.4482758620689653</v>
      </c>
      <c r="E32" s="18">
        <v>1</v>
      </c>
      <c r="F32" s="19" t="s">
        <v>554</v>
      </c>
      <c r="G32" s="20">
        <f>AVERAGE(P32:P50)</f>
        <v>6.5789473684210522</v>
      </c>
      <c r="H32" s="9" t="s">
        <v>19</v>
      </c>
      <c r="I32" s="10" t="s">
        <v>555</v>
      </c>
      <c r="J32" s="52">
        <f>AVERAGE(P32)</f>
        <v>10</v>
      </c>
      <c r="K32" s="63" t="s">
        <v>539</v>
      </c>
      <c r="L32" s="26">
        <v>29</v>
      </c>
      <c r="M32" s="25" t="str">
        <f>チェックシート!U36</f>
        <v>技術</v>
      </c>
      <c r="N32" s="25" t="str">
        <f>チェックシート!V36</f>
        <v>予防</v>
      </c>
      <c r="O32" s="6" t="str">
        <f>チェックシート!X36</f>
        <v>○</v>
      </c>
      <c r="P32" s="26">
        <f t="shared" si="0"/>
        <v>10</v>
      </c>
      <c r="Q32" s="6">
        <f>チェックシート!Y36</f>
        <v>0</v>
      </c>
      <c r="R32" s="26">
        <f t="shared" si="1"/>
        <v>0</v>
      </c>
    </row>
    <row r="33" spans="2:18" ht="13.5" customHeight="1">
      <c r="B33" s="27"/>
      <c r="C33" s="28"/>
      <c r="D33" s="29"/>
      <c r="E33" s="30"/>
      <c r="F33" s="31"/>
      <c r="G33" s="32"/>
      <c r="H33" s="64" t="s">
        <v>28</v>
      </c>
      <c r="I33" s="34" t="s">
        <v>556</v>
      </c>
      <c r="J33" s="35">
        <f>AVERAGE(P33)</f>
        <v>10</v>
      </c>
      <c r="K33" s="65" t="s">
        <v>539</v>
      </c>
      <c r="L33" s="29">
        <v>30</v>
      </c>
      <c r="M33" s="25" t="str">
        <f>チェックシート!U37</f>
        <v>技術</v>
      </c>
      <c r="N33" s="25" t="str">
        <f>チェックシート!V37</f>
        <v>予防</v>
      </c>
      <c r="O33" s="6" t="str">
        <f>チェックシート!X37</f>
        <v>○</v>
      </c>
      <c r="P33" s="26">
        <f t="shared" si="0"/>
        <v>10</v>
      </c>
      <c r="Q33" s="6">
        <f>チェックシート!Y37</f>
        <v>0</v>
      </c>
      <c r="R33" s="26">
        <f t="shared" si="1"/>
        <v>0</v>
      </c>
    </row>
    <row r="34" spans="2:18" ht="13.5" customHeight="1">
      <c r="B34" s="27"/>
      <c r="C34" s="28"/>
      <c r="D34" s="29"/>
      <c r="E34" s="30"/>
      <c r="F34" s="31"/>
      <c r="G34" s="32"/>
      <c r="H34" s="66" t="s">
        <v>37</v>
      </c>
      <c r="I34" s="22" t="s">
        <v>557</v>
      </c>
      <c r="J34" s="23">
        <f>AVERAGE(P34:P36)</f>
        <v>0</v>
      </c>
      <c r="K34" s="57" t="s">
        <v>539</v>
      </c>
      <c r="L34" s="44">
        <v>31</v>
      </c>
      <c r="M34" s="25" t="str">
        <f>チェックシート!U38</f>
        <v>技術</v>
      </c>
      <c r="N34" s="25" t="str">
        <f>チェックシート!V38</f>
        <v>予防</v>
      </c>
      <c r="O34" s="6">
        <f>チェックシート!X38</f>
        <v>0</v>
      </c>
      <c r="P34" s="26">
        <f t="shared" si="0"/>
        <v>0</v>
      </c>
      <c r="Q34" s="6">
        <f>チェックシート!Y38</f>
        <v>0</v>
      </c>
      <c r="R34" s="26">
        <f t="shared" si="1"/>
        <v>0</v>
      </c>
    </row>
    <row r="35" spans="2:18" ht="13.5" customHeight="1">
      <c r="B35" s="27"/>
      <c r="C35" s="28"/>
      <c r="D35" s="29"/>
      <c r="E35" s="30"/>
      <c r="F35" s="31"/>
      <c r="G35" s="32"/>
      <c r="H35" s="64"/>
      <c r="I35" s="34"/>
      <c r="J35" s="35"/>
      <c r="K35" s="49" t="s">
        <v>539</v>
      </c>
      <c r="L35" s="29">
        <v>32</v>
      </c>
      <c r="M35" s="25" t="str">
        <f>チェックシート!U39</f>
        <v>技術</v>
      </c>
      <c r="N35" s="25" t="str">
        <f>チェックシート!V39</f>
        <v>予防</v>
      </c>
      <c r="O35" s="6">
        <f>チェックシート!X39</f>
        <v>0</v>
      </c>
      <c r="P35" s="26">
        <f t="shared" si="0"/>
        <v>0</v>
      </c>
      <c r="Q35" s="6">
        <f>チェックシート!Y39</f>
        <v>0</v>
      </c>
      <c r="R35" s="26">
        <f t="shared" si="1"/>
        <v>0</v>
      </c>
    </row>
    <row r="36" spans="2:18" ht="13.5" customHeight="1">
      <c r="B36" s="27"/>
      <c r="C36" s="28"/>
      <c r="D36" s="29"/>
      <c r="E36" s="30"/>
      <c r="F36" s="31"/>
      <c r="G36" s="32"/>
      <c r="H36" s="64"/>
      <c r="I36" s="34"/>
      <c r="J36" s="35"/>
      <c r="K36" s="49" t="s">
        <v>539</v>
      </c>
      <c r="L36" s="29">
        <v>33</v>
      </c>
      <c r="M36" s="25" t="str">
        <f>チェックシート!U40</f>
        <v>運用</v>
      </c>
      <c r="N36" s="25" t="str">
        <f>チェックシート!V40</f>
        <v>発見</v>
      </c>
      <c r="O36" s="6">
        <f>チェックシート!X40</f>
        <v>0</v>
      </c>
      <c r="P36" s="26">
        <f t="shared" si="0"/>
        <v>0</v>
      </c>
      <c r="Q36" s="6">
        <f>チェックシート!Y40</f>
        <v>0</v>
      </c>
      <c r="R36" s="26">
        <f t="shared" si="1"/>
        <v>0</v>
      </c>
    </row>
    <row r="37" spans="2:18" ht="13.5" customHeight="1">
      <c r="B37" s="27"/>
      <c r="C37" s="28"/>
      <c r="D37" s="29"/>
      <c r="E37" s="30"/>
      <c r="F37" s="31"/>
      <c r="G37" s="32"/>
      <c r="H37" s="66" t="s">
        <v>42</v>
      </c>
      <c r="I37" s="22" t="s">
        <v>412</v>
      </c>
      <c r="J37" s="23">
        <f>AVERAGE(P37:P41)</f>
        <v>9</v>
      </c>
      <c r="K37" s="57" t="s">
        <v>539</v>
      </c>
      <c r="L37" s="44">
        <v>34</v>
      </c>
      <c r="M37" s="25" t="str">
        <f>チェックシート!U41</f>
        <v>管理</v>
      </c>
      <c r="N37" s="25">
        <f>チェックシート!V41</f>
        <v>0</v>
      </c>
      <c r="O37" s="6" t="str">
        <f>チェックシート!X41</f>
        <v>△</v>
      </c>
      <c r="P37" s="26">
        <f t="shared" si="0"/>
        <v>5</v>
      </c>
      <c r="Q37" s="6" t="str">
        <f>チェックシート!Y41</f>
        <v>○</v>
      </c>
      <c r="R37" s="26">
        <f t="shared" si="1"/>
        <v>3</v>
      </c>
    </row>
    <row r="38" spans="2:18" ht="13.5" customHeight="1">
      <c r="B38" s="27"/>
      <c r="C38" s="28"/>
      <c r="D38" s="29"/>
      <c r="E38" s="30"/>
      <c r="F38" s="31"/>
      <c r="G38" s="32"/>
      <c r="H38" s="64"/>
      <c r="I38" s="34"/>
      <c r="J38" s="35"/>
      <c r="K38" s="49" t="s">
        <v>539</v>
      </c>
      <c r="L38" s="29">
        <v>35</v>
      </c>
      <c r="M38" s="25" t="str">
        <f>チェックシート!U42</f>
        <v>運用</v>
      </c>
      <c r="N38" s="25" t="str">
        <f>チェックシート!V42</f>
        <v>予防</v>
      </c>
      <c r="O38" s="6" t="str">
        <f>チェックシート!X42</f>
        <v>○</v>
      </c>
      <c r="P38" s="26">
        <f t="shared" si="0"/>
        <v>10</v>
      </c>
      <c r="Q38" s="6">
        <f>チェックシート!Y42</f>
        <v>0</v>
      </c>
      <c r="R38" s="26">
        <f t="shared" si="1"/>
        <v>0</v>
      </c>
    </row>
    <row r="39" spans="2:18" ht="13.5" customHeight="1">
      <c r="B39" s="27"/>
      <c r="C39" s="28"/>
      <c r="D39" s="29"/>
      <c r="E39" s="30"/>
      <c r="F39" s="31"/>
      <c r="G39" s="32"/>
      <c r="H39" s="64"/>
      <c r="I39" s="34"/>
      <c r="J39" s="35"/>
      <c r="K39" s="49" t="s">
        <v>539</v>
      </c>
      <c r="L39" s="29">
        <v>36</v>
      </c>
      <c r="M39" s="25" t="str">
        <f>チェックシート!U43</f>
        <v>運用</v>
      </c>
      <c r="N39" s="25" t="str">
        <f>チェックシート!V43</f>
        <v>発見</v>
      </c>
      <c r="O39" s="6" t="str">
        <f>チェックシート!X43</f>
        <v>○</v>
      </c>
      <c r="P39" s="26">
        <f t="shared" si="0"/>
        <v>10</v>
      </c>
      <c r="Q39" s="6">
        <f>チェックシート!Y43</f>
        <v>0</v>
      </c>
      <c r="R39" s="26">
        <f t="shared" si="1"/>
        <v>0</v>
      </c>
    </row>
    <row r="40" spans="2:18" ht="13.5" customHeight="1">
      <c r="B40" s="27"/>
      <c r="C40" s="28"/>
      <c r="D40" s="29"/>
      <c r="E40" s="30"/>
      <c r="F40" s="31"/>
      <c r="G40" s="32"/>
      <c r="H40" s="67"/>
      <c r="I40" s="38"/>
      <c r="J40" s="39"/>
      <c r="K40" s="68" t="s">
        <v>539</v>
      </c>
      <c r="L40" s="56">
        <v>37</v>
      </c>
      <c r="M40" s="25" t="str">
        <f>チェックシート!U44</f>
        <v>運用</v>
      </c>
      <c r="N40" s="25" t="str">
        <f>チェックシート!V44</f>
        <v>発見</v>
      </c>
      <c r="O40" s="6" t="str">
        <f>チェックシート!X44</f>
        <v>○</v>
      </c>
      <c r="P40" s="26">
        <f t="shared" si="0"/>
        <v>10</v>
      </c>
      <c r="Q40" s="6">
        <f>チェックシート!Y44</f>
        <v>0</v>
      </c>
      <c r="R40" s="26">
        <f t="shared" si="1"/>
        <v>0</v>
      </c>
    </row>
    <row r="41" spans="2:18" ht="13.5" customHeight="1">
      <c r="B41" s="27"/>
      <c r="C41" s="28"/>
      <c r="D41" s="29"/>
      <c r="E41" s="30"/>
      <c r="F41" s="31"/>
      <c r="G41" s="32"/>
      <c r="H41" s="66" t="s">
        <v>46</v>
      </c>
      <c r="I41" s="22" t="s">
        <v>558</v>
      </c>
      <c r="J41" s="23">
        <f>AVERAGE(P41:P44)</f>
        <v>10</v>
      </c>
      <c r="K41" s="57" t="s">
        <v>539</v>
      </c>
      <c r="L41" s="44">
        <v>38</v>
      </c>
      <c r="M41" s="25" t="str">
        <f>チェックシート!U45</f>
        <v>管理</v>
      </c>
      <c r="N41" s="25">
        <f>チェックシート!V45</f>
        <v>0</v>
      </c>
      <c r="O41" s="6" t="str">
        <f>チェックシート!X45</f>
        <v>○</v>
      </c>
      <c r="P41" s="26">
        <f t="shared" si="0"/>
        <v>10</v>
      </c>
      <c r="Q41" s="6">
        <f>チェックシート!Y45</f>
        <v>0</v>
      </c>
      <c r="R41" s="26">
        <f t="shared" si="1"/>
        <v>0</v>
      </c>
    </row>
    <row r="42" spans="2:18" ht="13.5" customHeight="1">
      <c r="B42" s="27"/>
      <c r="C42" s="28"/>
      <c r="D42" s="29"/>
      <c r="E42" s="30"/>
      <c r="F42" s="31"/>
      <c r="G42" s="32"/>
      <c r="H42" s="64"/>
      <c r="I42" s="34"/>
      <c r="J42" s="35"/>
      <c r="K42" s="49" t="s">
        <v>539</v>
      </c>
      <c r="L42" s="29">
        <v>39</v>
      </c>
      <c r="M42" s="25" t="str">
        <f>チェックシート!U46</f>
        <v>運用</v>
      </c>
      <c r="N42" s="25" t="str">
        <f>チェックシート!V46</f>
        <v>予防</v>
      </c>
      <c r="O42" s="6" t="str">
        <f>チェックシート!X46</f>
        <v>○</v>
      </c>
      <c r="P42" s="26">
        <f t="shared" si="0"/>
        <v>10</v>
      </c>
      <c r="Q42" s="6">
        <f>チェックシート!Y46</f>
        <v>0</v>
      </c>
      <c r="R42" s="26">
        <f t="shared" si="1"/>
        <v>0</v>
      </c>
    </row>
    <row r="43" spans="2:18" ht="13.5" customHeight="1">
      <c r="B43" s="27"/>
      <c r="C43" s="28"/>
      <c r="D43" s="29"/>
      <c r="E43" s="30"/>
      <c r="F43" s="31"/>
      <c r="G43" s="32"/>
      <c r="H43" s="64"/>
      <c r="I43" s="34"/>
      <c r="J43" s="35"/>
      <c r="K43" s="49" t="s">
        <v>539</v>
      </c>
      <c r="L43" s="29">
        <v>40</v>
      </c>
      <c r="M43" s="25" t="str">
        <f>チェックシート!U47</f>
        <v>運用</v>
      </c>
      <c r="N43" s="25" t="str">
        <f>チェックシート!V47</f>
        <v>発見</v>
      </c>
      <c r="O43" s="6" t="str">
        <f>チェックシート!X47</f>
        <v>○</v>
      </c>
      <c r="P43" s="26">
        <f t="shared" si="0"/>
        <v>10</v>
      </c>
      <c r="Q43" s="6">
        <f>チェックシート!Y47</f>
        <v>0</v>
      </c>
      <c r="R43" s="26">
        <f t="shared" si="1"/>
        <v>0</v>
      </c>
    </row>
    <row r="44" spans="2:18" ht="13.5" customHeight="1">
      <c r="B44" s="27"/>
      <c r="C44" s="28"/>
      <c r="D44" s="29"/>
      <c r="E44" s="30"/>
      <c r="F44" s="31"/>
      <c r="G44" s="32"/>
      <c r="H44" s="67"/>
      <c r="I44" s="38"/>
      <c r="J44" s="39"/>
      <c r="K44" s="49" t="s">
        <v>539</v>
      </c>
      <c r="L44" s="56">
        <v>41</v>
      </c>
      <c r="M44" s="25" t="str">
        <f>チェックシート!U48</f>
        <v>運用</v>
      </c>
      <c r="N44" s="25" t="str">
        <f>チェックシート!V48</f>
        <v>発見</v>
      </c>
      <c r="O44" s="6" t="str">
        <f>チェックシート!X48</f>
        <v>○</v>
      </c>
      <c r="P44" s="26">
        <f t="shared" si="0"/>
        <v>10</v>
      </c>
      <c r="Q44" s="6">
        <f>チェックシート!Y48</f>
        <v>0</v>
      </c>
      <c r="R44" s="26">
        <f t="shared" si="1"/>
        <v>0</v>
      </c>
    </row>
    <row r="45" spans="2:18" ht="13.5" customHeight="1">
      <c r="B45" s="27"/>
      <c r="C45" s="28"/>
      <c r="D45" s="29"/>
      <c r="E45" s="30"/>
      <c r="F45" s="31"/>
      <c r="G45" s="32"/>
      <c r="H45" s="66" t="s">
        <v>49</v>
      </c>
      <c r="I45" s="22" t="s">
        <v>525</v>
      </c>
      <c r="J45" s="23">
        <f>AVERAGE(P45:P49)</f>
        <v>6</v>
      </c>
      <c r="K45" s="57" t="s">
        <v>539</v>
      </c>
      <c r="L45" s="44">
        <v>42</v>
      </c>
      <c r="M45" s="25" t="str">
        <f>チェックシート!U49</f>
        <v>管理</v>
      </c>
      <c r="N45" s="25">
        <f>チェックシート!V49</f>
        <v>0</v>
      </c>
      <c r="O45" s="6">
        <f>チェックシート!X49</f>
        <v>0</v>
      </c>
      <c r="P45" s="26">
        <f t="shared" si="0"/>
        <v>0</v>
      </c>
      <c r="Q45" s="6">
        <f>チェックシート!Y49</f>
        <v>0</v>
      </c>
      <c r="R45" s="26">
        <f t="shared" si="1"/>
        <v>0</v>
      </c>
    </row>
    <row r="46" spans="2:18" ht="13.5" customHeight="1">
      <c r="B46" s="27"/>
      <c r="C46" s="28"/>
      <c r="D46" s="29"/>
      <c r="E46" s="30"/>
      <c r="F46" s="31"/>
      <c r="G46" s="32"/>
      <c r="H46" s="64"/>
      <c r="I46" s="34"/>
      <c r="J46" s="35"/>
      <c r="K46" s="49" t="s">
        <v>539</v>
      </c>
      <c r="L46" s="29">
        <v>43</v>
      </c>
      <c r="M46" s="25" t="str">
        <f>チェックシート!U50</f>
        <v>運用</v>
      </c>
      <c r="N46" s="25" t="str">
        <f>チェックシート!V50</f>
        <v>発見</v>
      </c>
      <c r="O46" s="6" t="str">
        <f>チェックシート!X50</f>
        <v>○</v>
      </c>
      <c r="P46" s="26">
        <f t="shared" si="0"/>
        <v>10</v>
      </c>
      <c r="Q46" s="6">
        <f>チェックシート!Y50</f>
        <v>0</v>
      </c>
      <c r="R46" s="26">
        <f t="shared" si="1"/>
        <v>0</v>
      </c>
    </row>
    <row r="47" spans="2:18" ht="13.5" customHeight="1">
      <c r="B47" s="27"/>
      <c r="C47" s="28"/>
      <c r="D47" s="29"/>
      <c r="E47" s="30"/>
      <c r="F47" s="31"/>
      <c r="G47" s="32"/>
      <c r="H47" s="64"/>
      <c r="I47" s="34"/>
      <c r="J47" s="35"/>
      <c r="K47" s="49" t="s">
        <v>539</v>
      </c>
      <c r="L47" s="29">
        <v>44</v>
      </c>
      <c r="M47" s="25" t="str">
        <f>チェックシート!U51</f>
        <v>運用</v>
      </c>
      <c r="N47" s="25" t="str">
        <f>チェックシート!V51</f>
        <v>発見</v>
      </c>
      <c r="O47" s="6" t="str">
        <f>チェックシート!X51</f>
        <v>N/A</v>
      </c>
      <c r="P47" s="26">
        <f t="shared" si="0"/>
        <v>10</v>
      </c>
      <c r="Q47" s="6">
        <f>チェックシート!Y51</f>
        <v>0</v>
      </c>
      <c r="R47" s="26">
        <f t="shared" si="1"/>
        <v>0</v>
      </c>
    </row>
    <row r="48" spans="2:18" ht="13.5" customHeight="1">
      <c r="B48" s="27"/>
      <c r="C48" s="28"/>
      <c r="D48" s="29"/>
      <c r="E48" s="30"/>
      <c r="F48" s="31"/>
      <c r="G48" s="32"/>
      <c r="H48" s="64"/>
      <c r="I48" s="34"/>
      <c r="J48" s="35"/>
      <c r="K48" s="50" t="s">
        <v>559</v>
      </c>
      <c r="L48" s="29">
        <v>45</v>
      </c>
      <c r="M48" s="25" t="str">
        <f>チェックシート!U52</f>
        <v>運用</v>
      </c>
      <c r="N48" s="25" t="str">
        <f>チェックシート!V52</f>
        <v>発見</v>
      </c>
      <c r="O48" s="6" t="str">
        <f>チェックシート!X52</f>
        <v>○</v>
      </c>
      <c r="P48" s="26">
        <f t="shared" si="0"/>
        <v>10</v>
      </c>
      <c r="Q48" s="6">
        <f>チェックシート!Y52</f>
        <v>0</v>
      </c>
      <c r="R48" s="26">
        <f t="shared" si="1"/>
        <v>0</v>
      </c>
    </row>
    <row r="49" spans="2:18" ht="13.5" customHeight="1">
      <c r="B49" s="27"/>
      <c r="C49" s="28"/>
      <c r="D49" s="29"/>
      <c r="E49" s="30"/>
      <c r="F49" s="31"/>
      <c r="G49" s="32"/>
      <c r="H49" s="67"/>
      <c r="I49" s="38"/>
      <c r="J49" s="39"/>
      <c r="K49" s="49" t="s">
        <v>559</v>
      </c>
      <c r="L49" s="56">
        <v>46</v>
      </c>
      <c r="M49" s="25" t="str">
        <f>チェックシート!U53</f>
        <v>運用</v>
      </c>
      <c r="N49" s="25" t="str">
        <f>チェックシート!V53</f>
        <v>発見</v>
      </c>
      <c r="O49" s="6">
        <f>チェックシート!X53</f>
        <v>0</v>
      </c>
      <c r="P49" s="26">
        <f t="shared" si="0"/>
        <v>0</v>
      </c>
      <c r="Q49" s="6">
        <f>チェックシート!Y53</f>
        <v>0</v>
      </c>
      <c r="R49" s="26">
        <f t="shared" si="1"/>
        <v>0</v>
      </c>
    </row>
    <row r="50" spans="2:18" ht="13.5" customHeight="1">
      <c r="B50" s="27"/>
      <c r="C50" s="28"/>
      <c r="D50" s="29"/>
      <c r="E50" s="30"/>
      <c r="F50" s="31"/>
      <c r="G50" s="32"/>
      <c r="H50" s="67" t="s">
        <v>53</v>
      </c>
      <c r="I50" s="38" t="s">
        <v>560</v>
      </c>
      <c r="J50" s="39">
        <f>AVERAGE(P50)</f>
        <v>0</v>
      </c>
      <c r="K50" s="65" t="s">
        <v>559</v>
      </c>
      <c r="L50" s="56">
        <v>47</v>
      </c>
      <c r="M50" s="25" t="str">
        <f>チェックシート!U54</f>
        <v>技術</v>
      </c>
      <c r="N50" s="25" t="str">
        <f>チェックシート!V54</f>
        <v>予防</v>
      </c>
      <c r="O50" s="6">
        <f>チェックシート!X54</f>
        <v>0</v>
      </c>
      <c r="P50" s="26">
        <f t="shared" si="0"/>
        <v>0</v>
      </c>
      <c r="Q50" s="6">
        <f>チェックシート!Y54</f>
        <v>0</v>
      </c>
      <c r="R50" s="26">
        <f t="shared" si="1"/>
        <v>0</v>
      </c>
    </row>
    <row r="51" spans="2:18" ht="13.5" customHeight="1">
      <c r="B51" s="27"/>
      <c r="C51" s="28"/>
      <c r="D51" s="29"/>
      <c r="E51" s="18">
        <v>2</v>
      </c>
      <c r="F51" s="19" t="s">
        <v>561</v>
      </c>
      <c r="G51" s="20">
        <f>AVERAGE(P51:P66)</f>
        <v>4.0625</v>
      </c>
      <c r="H51" s="66" t="s">
        <v>55</v>
      </c>
      <c r="I51" s="22" t="s">
        <v>562</v>
      </c>
      <c r="J51" s="23">
        <f>AVERAGE(P51:P57)</f>
        <v>9.2857142857142865</v>
      </c>
      <c r="K51" s="57" t="s">
        <v>559</v>
      </c>
      <c r="L51" s="22">
        <v>48</v>
      </c>
      <c r="M51" s="25" t="str">
        <f>チェックシート!U55</f>
        <v>管理</v>
      </c>
      <c r="N51" s="25">
        <f>チェックシート!V55</f>
        <v>0</v>
      </c>
      <c r="O51" s="6" t="str">
        <f>チェックシート!X55</f>
        <v>○</v>
      </c>
      <c r="P51" s="26">
        <f t="shared" si="0"/>
        <v>10</v>
      </c>
      <c r="Q51" s="6">
        <f>チェックシート!Y55</f>
        <v>0</v>
      </c>
      <c r="R51" s="26">
        <f t="shared" si="1"/>
        <v>0</v>
      </c>
    </row>
    <row r="52" spans="2:18" ht="13.5" customHeight="1">
      <c r="B52" s="27"/>
      <c r="C52" s="28"/>
      <c r="D52" s="29"/>
      <c r="E52" s="30"/>
      <c r="F52" s="31"/>
      <c r="G52" s="32"/>
      <c r="H52" s="64"/>
      <c r="I52" s="34"/>
      <c r="J52" s="35"/>
      <c r="K52" s="49" t="s">
        <v>559</v>
      </c>
      <c r="L52" s="29">
        <v>49</v>
      </c>
      <c r="M52" s="25" t="str">
        <f>チェックシート!U56</f>
        <v>技術</v>
      </c>
      <c r="N52" s="25" t="str">
        <f>チェックシート!V56</f>
        <v>予防</v>
      </c>
      <c r="O52" s="6" t="str">
        <f>チェックシート!X56</f>
        <v>○</v>
      </c>
      <c r="P52" s="26">
        <f t="shared" si="0"/>
        <v>10</v>
      </c>
      <c r="Q52" s="6">
        <f>チェックシート!Y56</f>
        <v>0</v>
      </c>
      <c r="R52" s="26">
        <f t="shared" si="1"/>
        <v>0</v>
      </c>
    </row>
    <row r="53" spans="2:18" ht="13.5" customHeight="1">
      <c r="B53" s="27"/>
      <c r="C53" s="28"/>
      <c r="D53" s="29"/>
      <c r="E53" s="30"/>
      <c r="F53" s="31"/>
      <c r="G53" s="32"/>
      <c r="H53" s="64"/>
      <c r="I53" s="34"/>
      <c r="J53" s="35"/>
      <c r="K53" s="49" t="s">
        <v>559</v>
      </c>
      <c r="L53" s="29">
        <v>50</v>
      </c>
      <c r="M53" s="25" t="str">
        <f>チェックシート!U57</f>
        <v>技術</v>
      </c>
      <c r="N53" s="25" t="str">
        <f>チェックシート!V57</f>
        <v>予防</v>
      </c>
      <c r="O53" s="6" t="str">
        <f>チェックシート!X57</f>
        <v>△</v>
      </c>
      <c r="P53" s="26">
        <f t="shared" si="0"/>
        <v>5</v>
      </c>
      <c r="Q53" s="6">
        <f>チェックシート!Y57</f>
        <v>0</v>
      </c>
      <c r="R53" s="26">
        <f t="shared" si="1"/>
        <v>0</v>
      </c>
    </row>
    <row r="54" spans="2:18" ht="13.5" customHeight="1">
      <c r="B54" s="27"/>
      <c r="C54" s="28"/>
      <c r="D54" s="29"/>
      <c r="E54" s="30"/>
      <c r="F54" s="31"/>
      <c r="G54" s="32"/>
      <c r="H54" s="64"/>
      <c r="I54" s="34"/>
      <c r="J54" s="35"/>
      <c r="K54" s="49" t="s">
        <v>559</v>
      </c>
      <c r="L54" s="34">
        <v>51</v>
      </c>
      <c r="M54" s="25" t="str">
        <f>チェックシート!U58</f>
        <v>運用</v>
      </c>
      <c r="N54" s="25" t="str">
        <f>チェックシート!V58</f>
        <v>予防</v>
      </c>
      <c r="O54" s="6" t="str">
        <f>チェックシート!X58</f>
        <v>○</v>
      </c>
      <c r="P54" s="26">
        <f t="shared" si="0"/>
        <v>10</v>
      </c>
      <c r="Q54" s="6">
        <f>チェックシート!Y58</f>
        <v>0</v>
      </c>
      <c r="R54" s="26">
        <f t="shared" si="1"/>
        <v>0</v>
      </c>
    </row>
    <row r="55" spans="2:18" ht="13.5" customHeight="1">
      <c r="B55" s="27"/>
      <c r="C55" s="28"/>
      <c r="D55" s="29"/>
      <c r="E55" s="30"/>
      <c r="F55" s="31"/>
      <c r="G55" s="32"/>
      <c r="H55" s="64"/>
      <c r="I55" s="34"/>
      <c r="J55" s="35"/>
      <c r="K55" s="49" t="s">
        <v>559</v>
      </c>
      <c r="L55" s="34">
        <v>52</v>
      </c>
      <c r="M55" s="25" t="str">
        <f>チェックシート!U59</f>
        <v>運用</v>
      </c>
      <c r="N55" s="25" t="str">
        <f>チェックシート!V59</f>
        <v>予防</v>
      </c>
      <c r="O55" s="6" t="str">
        <f>チェックシート!X59</f>
        <v>○</v>
      </c>
      <c r="P55" s="26">
        <f t="shared" si="0"/>
        <v>10</v>
      </c>
      <c r="Q55" s="6">
        <f>チェックシート!Y59</f>
        <v>0</v>
      </c>
      <c r="R55" s="26">
        <f t="shared" si="1"/>
        <v>0</v>
      </c>
    </row>
    <row r="56" spans="2:18" ht="13.5" customHeight="1">
      <c r="B56" s="27"/>
      <c r="C56" s="28"/>
      <c r="D56" s="29"/>
      <c r="E56" s="30"/>
      <c r="F56" s="31"/>
      <c r="G56" s="32"/>
      <c r="H56" s="64"/>
      <c r="I56" s="34"/>
      <c r="J56" s="35"/>
      <c r="K56" s="49" t="s">
        <v>559</v>
      </c>
      <c r="L56" s="29">
        <v>53</v>
      </c>
      <c r="M56" s="25" t="str">
        <f>チェックシート!U60</f>
        <v>技術</v>
      </c>
      <c r="N56" s="25" t="str">
        <f>チェックシート!V60</f>
        <v>予防</v>
      </c>
      <c r="O56" s="6" t="str">
        <f>チェックシート!X60</f>
        <v>○</v>
      </c>
      <c r="P56" s="26">
        <f t="shared" si="0"/>
        <v>10</v>
      </c>
      <c r="Q56" s="6">
        <f>チェックシート!Y60</f>
        <v>0</v>
      </c>
      <c r="R56" s="26">
        <f t="shared" si="1"/>
        <v>0</v>
      </c>
    </row>
    <row r="57" spans="2:18" ht="13.5" customHeight="1">
      <c r="B57" s="27"/>
      <c r="C57" s="28"/>
      <c r="D57" s="29"/>
      <c r="E57" s="30"/>
      <c r="F57" s="31"/>
      <c r="G57" s="32"/>
      <c r="H57" s="67"/>
      <c r="I57" s="38"/>
      <c r="J57" s="39"/>
      <c r="K57" s="68" t="s">
        <v>559</v>
      </c>
      <c r="L57" s="56">
        <v>54</v>
      </c>
      <c r="M57" s="25" t="str">
        <f>チェックシート!U61</f>
        <v>技術</v>
      </c>
      <c r="N57" s="25" t="str">
        <f>チェックシート!V61</f>
        <v>予防</v>
      </c>
      <c r="O57" s="6" t="str">
        <f>チェックシート!X61</f>
        <v>○</v>
      </c>
      <c r="P57" s="26">
        <f t="shared" si="0"/>
        <v>10</v>
      </c>
      <c r="Q57" s="6">
        <f>チェックシート!Y61</f>
        <v>0</v>
      </c>
      <c r="R57" s="26">
        <f t="shared" si="1"/>
        <v>0</v>
      </c>
    </row>
    <row r="58" spans="2:18" ht="13.5" customHeight="1">
      <c r="B58" s="27"/>
      <c r="C58" s="28"/>
      <c r="D58" s="29"/>
      <c r="E58" s="30"/>
      <c r="F58" s="31"/>
      <c r="G58" s="32"/>
      <c r="H58" s="66" t="s">
        <v>59</v>
      </c>
      <c r="I58" s="22" t="s">
        <v>563</v>
      </c>
      <c r="J58" s="23">
        <f>AVERAGE(P58:P60)</f>
        <v>0</v>
      </c>
      <c r="K58" s="53" t="s">
        <v>559</v>
      </c>
      <c r="L58" s="44">
        <v>55</v>
      </c>
      <c r="M58" s="25" t="str">
        <f>チェックシート!U62</f>
        <v>技術</v>
      </c>
      <c r="N58" s="25" t="str">
        <f>チェックシート!V62</f>
        <v>予防</v>
      </c>
      <c r="O58" s="6">
        <f>チェックシート!X62</f>
        <v>0</v>
      </c>
      <c r="P58" s="26">
        <f t="shared" si="0"/>
        <v>0</v>
      </c>
      <c r="Q58" s="6">
        <f>チェックシート!Y62</f>
        <v>0</v>
      </c>
      <c r="R58" s="26">
        <f t="shared" si="1"/>
        <v>0</v>
      </c>
    </row>
    <row r="59" spans="2:18" ht="13.5" customHeight="1">
      <c r="B59" s="27"/>
      <c r="C59" s="28"/>
      <c r="D59" s="29"/>
      <c r="E59" s="30"/>
      <c r="F59" s="31"/>
      <c r="G59" s="32"/>
      <c r="H59" s="64"/>
      <c r="I59" s="34"/>
      <c r="J59" s="35"/>
      <c r="K59" s="61" t="s">
        <v>559</v>
      </c>
      <c r="L59" s="34">
        <v>56</v>
      </c>
      <c r="M59" s="25" t="str">
        <f>チェックシート!U63</f>
        <v>技術</v>
      </c>
      <c r="N59" s="25" t="str">
        <f>チェックシート!V63</f>
        <v>発見</v>
      </c>
      <c r="O59" s="6">
        <f>チェックシート!X63</f>
        <v>0</v>
      </c>
      <c r="P59" s="26">
        <f t="shared" si="0"/>
        <v>0</v>
      </c>
      <c r="Q59" s="6">
        <f>チェックシート!Y63</f>
        <v>0</v>
      </c>
      <c r="R59" s="26">
        <f t="shared" si="1"/>
        <v>0</v>
      </c>
    </row>
    <row r="60" spans="2:18" ht="13.5" customHeight="1">
      <c r="B60" s="27"/>
      <c r="C60" s="28"/>
      <c r="D60" s="29"/>
      <c r="E60" s="30"/>
      <c r="F60" s="31"/>
      <c r="G60" s="32"/>
      <c r="H60" s="67"/>
      <c r="I60" s="38"/>
      <c r="J60" s="39"/>
      <c r="K60" s="49" t="s">
        <v>559</v>
      </c>
      <c r="L60" s="38">
        <v>57</v>
      </c>
      <c r="M60" s="25" t="str">
        <f>チェックシート!U64</f>
        <v>技術</v>
      </c>
      <c r="N60" s="25" t="str">
        <f>チェックシート!V64</f>
        <v>予防</v>
      </c>
      <c r="O60" s="6">
        <f>チェックシート!X64</f>
        <v>0</v>
      </c>
      <c r="P60" s="26">
        <f t="shared" si="0"/>
        <v>0</v>
      </c>
      <c r="Q60" s="6">
        <f>チェックシート!Y64</f>
        <v>0</v>
      </c>
      <c r="R60" s="26">
        <f t="shared" si="1"/>
        <v>0</v>
      </c>
    </row>
    <row r="61" spans="2:18" ht="13.5" customHeight="1">
      <c r="B61" s="27"/>
      <c r="C61" s="28"/>
      <c r="D61" s="29"/>
      <c r="E61" s="30"/>
      <c r="F61" s="31"/>
      <c r="G61" s="32"/>
      <c r="H61" s="33" t="s">
        <v>66</v>
      </c>
      <c r="I61" s="34" t="s">
        <v>522</v>
      </c>
      <c r="J61" s="35">
        <f>AVERAGE(P61:P66)</f>
        <v>0</v>
      </c>
      <c r="K61" s="53" t="s">
        <v>559</v>
      </c>
      <c r="L61" s="29">
        <v>58</v>
      </c>
      <c r="M61" s="25" t="str">
        <f>チェックシート!U65</f>
        <v>運用</v>
      </c>
      <c r="N61" s="25" t="str">
        <f>チェックシート!V65</f>
        <v>予防</v>
      </c>
      <c r="O61" s="6">
        <f>チェックシート!X65</f>
        <v>0</v>
      </c>
      <c r="P61" s="26">
        <f t="shared" si="0"/>
        <v>0</v>
      </c>
      <c r="Q61" s="6">
        <f>チェックシート!Y65</f>
        <v>0</v>
      </c>
      <c r="R61" s="26">
        <f t="shared" si="1"/>
        <v>0</v>
      </c>
    </row>
    <row r="62" spans="2:18" ht="13.5" customHeight="1">
      <c r="B62" s="27"/>
      <c r="C62" s="28"/>
      <c r="D62" s="29"/>
      <c r="E62" s="30"/>
      <c r="F62" s="31"/>
      <c r="G62" s="32"/>
      <c r="H62" s="33"/>
      <c r="I62" s="34"/>
      <c r="J62" s="35"/>
      <c r="K62" s="61" t="s">
        <v>559</v>
      </c>
      <c r="L62" s="29">
        <v>59</v>
      </c>
      <c r="M62" s="25" t="str">
        <f>チェックシート!U66</f>
        <v>運用</v>
      </c>
      <c r="N62" s="25" t="str">
        <f>チェックシート!V66</f>
        <v>発見</v>
      </c>
      <c r="O62" s="6">
        <f>チェックシート!X66</f>
        <v>0</v>
      </c>
      <c r="P62" s="26">
        <f t="shared" si="0"/>
        <v>0</v>
      </c>
      <c r="Q62" s="6">
        <f>チェックシート!Y66</f>
        <v>0</v>
      </c>
      <c r="R62" s="26">
        <f t="shared" si="1"/>
        <v>0</v>
      </c>
    </row>
    <row r="63" spans="2:18" ht="13.5" customHeight="1">
      <c r="B63" s="27"/>
      <c r="C63" s="28"/>
      <c r="D63" s="29"/>
      <c r="E63" s="30"/>
      <c r="F63" s="31"/>
      <c r="G63" s="32"/>
      <c r="H63" s="33"/>
      <c r="I63" s="34"/>
      <c r="J63" s="35"/>
      <c r="K63" s="49" t="s">
        <v>559</v>
      </c>
      <c r="L63" s="29">
        <v>60</v>
      </c>
      <c r="M63" s="25" t="str">
        <f>チェックシート!U67</f>
        <v>運用</v>
      </c>
      <c r="N63" s="25" t="str">
        <f>チェックシート!V67</f>
        <v>予防</v>
      </c>
      <c r="O63" s="6">
        <f>チェックシート!X67</f>
        <v>0</v>
      </c>
      <c r="P63" s="26">
        <f t="shared" si="0"/>
        <v>0</v>
      </c>
      <c r="Q63" s="6">
        <f>チェックシート!Y67</f>
        <v>0</v>
      </c>
      <c r="R63" s="26">
        <f t="shared" si="1"/>
        <v>0</v>
      </c>
    </row>
    <row r="64" spans="2:18" ht="13.5" customHeight="1">
      <c r="B64" s="27"/>
      <c r="C64" s="28"/>
      <c r="D64" s="29"/>
      <c r="E64" s="30"/>
      <c r="F64" s="31"/>
      <c r="G64" s="32"/>
      <c r="H64" s="33"/>
      <c r="I64" s="34"/>
      <c r="J64" s="35"/>
      <c r="K64" s="49" t="s">
        <v>559</v>
      </c>
      <c r="L64" s="34">
        <v>61</v>
      </c>
      <c r="M64" s="25" t="str">
        <f>チェックシート!U68</f>
        <v>運用</v>
      </c>
      <c r="N64" s="25" t="str">
        <f>チェックシート!V68</f>
        <v>発見</v>
      </c>
      <c r="O64" s="6">
        <f>チェックシート!X68</f>
        <v>0</v>
      </c>
      <c r="P64" s="26">
        <f t="shared" si="0"/>
        <v>0</v>
      </c>
      <c r="Q64" s="6">
        <f>チェックシート!Y68</f>
        <v>0</v>
      </c>
      <c r="R64" s="26">
        <f t="shared" si="1"/>
        <v>0</v>
      </c>
    </row>
    <row r="65" spans="2:18" ht="13.5" customHeight="1">
      <c r="B65" s="27"/>
      <c r="C65" s="28"/>
      <c r="D65" s="29"/>
      <c r="E65" s="30"/>
      <c r="F65" s="31"/>
      <c r="G65" s="32"/>
      <c r="H65" s="33"/>
      <c r="I65" s="34"/>
      <c r="J65" s="35"/>
      <c r="K65" s="49" t="s">
        <v>559</v>
      </c>
      <c r="L65" s="34">
        <v>62</v>
      </c>
      <c r="M65" s="25" t="str">
        <f>チェックシート!U69</f>
        <v>運用</v>
      </c>
      <c r="N65" s="25" t="str">
        <f>チェックシート!V69</f>
        <v>予防</v>
      </c>
      <c r="O65" s="6">
        <f>チェックシート!X69</f>
        <v>0</v>
      </c>
      <c r="P65" s="26">
        <f t="shared" si="0"/>
        <v>0</v>
      </c>
      <c r="Q65" s="6">
        <f>チェックシート!Y69</f>
        <v>0</v>
      </c>
      <c r="R65" s="26">
        <f t="shared" si="1"/>
        <v>0</v>
      </c>
    </row>
    <row r="66" spans="2:18" ht="13.5" customHeight="1">
      <c r="B66" s="27"/>
      <c r="C66" s="28"/>
      <c r="D66" s="29"/>
      <c r="E66" s="41"/>
      <c r="F66" s="42"/>
      <c r="G66" s="43"/>
      <c r="H66" s="37"/>
      <c r="I66" s="38"/>
      <c r="J66" s="39"/>
      <c r="K66" s="50" t="s">
        <v>559</v>
      </c>
      <c r="L66" s="56">
        <v>63</v>
      </c>
      <c r="M66" s="25" t="str">
        <f>チェックシート!U70</f>
        <v>運用</v>
      </c>
      <c r="N66" s="25" t="str">
        <f>チェックシート!V70</f>
        <v>発見</v>
      </c>
      <c r="O66" s="6">
        <f>チェックシート!X70</f>
        <v>0</v>
      </c>
      <c r="P66" s="26">
        <f t="shared" si="0"/>
        <v>0</v>
      </c>
      <c r="Q66" s="6">
        <f>チェックシート!Y70</f>
        <v>0</v>
      </c>
      <c r="R66" s="26">
        <f t="shared" si="1"/>
        <v>0</v>
      </c>
    </row>
    <row r="67" spans="2:18" ht="13.5" customHeight="1">
      <c r="B67" s="27"/>
      <c r="C67" s="28"/>
      <c r="D67" s="29"/>
      <c r="E67" s="18">
        <v>3</v>
      </c>
      <c r="F67" s="19" t="s">
        <v>564</v>
      </c>
      <c r="G67" s="20">
        <f>AVERAGE(P67:P68)</f>
        <v>0</v>
      </c>
      <c r="H67" s="21" t="s">
        <v>120</v>
      </c>
      <c r="I67" s="22" t="s">
        <v>565</v>
      </c>
      <c r="J67" s="23">
        <f>AVERAGE(P67:P68)</f>
        <v>0</v>
      </c>
      <c r="K67" s="50" t="s">
        <v>548</v>
      </c>
      <c r="L67" s="44">
        <v>64</v>
      </c>
      <c r="M67" s="25" t="str">
        <f>チェックシート!U71</f>
        <v>技術</v>
      </c>
      <c r="N67" s="25" t="str">
        <f>チェックシート!V71</f>
        <v>予防</v>
      </c>
      <c r="O67" s="6">
        <f>チェックシート!X71</f>
        <v>0</v>
      </c>
      <c r="P67" s="26">
        <f t="shared" si="0"/>
        <v>0</v>
      </c>
      <c r="Q67" s="6">
        <f>チェックシート!Y71</f>
        <v>0</v>
      </c>
      <c r="R67" s="26">
        <f t="shared" si="1"/>
        <v>0</v>
      </c>
    </row>
    <row r="68" spans="2:18" ht="13.5" customHeight="1">
      <c r="B68" s="27"/>
      <c r="C68" s="28"/>
      <c r="D68" s="29"/>
      <c r="E68" s="41"/>
      <c r="F68" s="42"/>
      <c r="G68" s="43"/>
      <c r="H68" s="37"/>
      <c r="I68" s="38"/>
      <c r="J68" s="39"/>
      <c r="K68" s="49" t="s">
        <v>538</v>
      </c>
      <c r="L68" s="56">
        <v>65</v>
      </c>
      <c r="M68" s="25" t="str">
        <f>チェックシート!U72</f>
        <v>技術</v>
      </c>
      <c r="N68" s="25" t="str">
        <f>チェックシート!V72</f>
        <v>予防</v>
      </c>
      <c r="O68" s="6">
        <f>チェックシート!X72</f>
        <v>0</v>
      </c>
      <c r="P68" s="26">
        <f t="shared" si="0"/>
        <v>0</v>
      </c>
      <c r="Q68" s="6">
        <f>チェックシート!Y72</f>
        <v>0</v>
      </c>
      <c r="R68" s="26">
        <f t="shared" si="1"/>
        <v>0</v>
      </c>
    </row>
    <row r="69" spans="2:18" ht="13.5" customHeight="1">
      <c r="B69" s="27"/>
      <c r="C69" s="28"/>
      <c r="D69" s="29"/>
      <c r="E69" s="18">
        <v>4</v>
      </c>
      <c r="F69" s="19" t="s">
        <v>566</v>
      </c>
      <c r="G69" s="20">
        <f>AVERAGE(P69:P84)</f>
        <v>0.625</v>
      </c>
      <c r="H69" s="66" t="s">
        <v>125</v>
      </c>
      <c r="I69" s="22" t="s">
        <v>567</v>
      </c>
      <c r="J69" s="23">
        <f>AVERAGE(P69:P80)</f>
        <v>0.83333333333333337</v>
      </c>
      <c r="K69" s="53" t="s">
        <v>539</v>
      </c>
      <c r="L69" s="22">
        <v>66</v>
      </c>
      <c r="M69" s="25" t="str">
        <f>チェックシート!U73</f>
        <v>管理</v>
      </c>
      <c r="N69" s="25">
        <f>チェックシート!V73</f>
        <v>0</v>
      </c>
      <c r="O69" s="6">
        <f>チェックシート!X73</f>
        <v>0</v>
      </c>
      <c r="P69" s="26">
        <f t="shared" ref="P69:P132" si="2">IF(O69="N/A",10,IF(O69="●",10,IF(O69="◎",10,IF(O69="○",10,IF(O69="△",5,IF(O69="×",1,0))))))</f>
        <v>0</v>
      </c>
      <c r="Q69" s="6">
        <f>チェックシート!Y73</f>
        <v>0</v>
      </c>
      <c r="R69" s="26">
        <f t="shared" ref="R69:R132" si="3">IF(Q69="●",5,IF(Q69="◎",4,IF(Q69="○",3,IF(Q69="△",2,IF(Q69="×",1,0)))))</f>
        <v>0</v>
      </c>
    </row>
    <row r="70" spans="2:18" ht="13.5" customHeight="1">
      <c r="B70" s="27"/>
      <c r="C70" s="28"/>
      <c r="D70" s="29"/>
      <c r="E70" s="30"/>
      <c r="F70" s="31"/>
      <c r="G70" s="32"/>
      <c r="H70" s="64"/>
      <c r="I70" s="34"/>
      <c r="J70" s="35"/>
      <c r="K70" s="49" t="s">
        <v>539</v>
      </c>
      <c r="L70" s="34">
        <v>67</v>
      </c>
      <c r="M70" s="25" t="str">
        <f>チェックシート!U74</f>
        <v>管理</v>
      </c>
      <c r="N70" s="25">
        <f>チェックシート!V74</f>
        <v>0</v>
      </c>
      <c r="O70" s="6">
        <f>チェックシート!X74</f>
        <v>0</v>
      </c>
      <c r="P70" s="26">
        <f t="shared" si="2"/>
        <v>0</v>
      </c>
      <c r="Q70" s="6">
        <f>チェックシート!Y74</f>
        <v>0</v>
      </c>
      <c r="R70" s="26">
        <f t="shared" si="3"/>
        <v>0</v>
      </c>
    </row>
    <row r="71" spans="2:18" ht="13.5" customHeight="1">
      <c r="B71" s="27"/>
      <c r="C71" s="28"/>
      <c r="D71" s="29"/>
      <c r="E71" s="30"/>
      <c r="F71" s="31"/>
      <c r="G71" s="32"/>
      <c r="H71" s="64"/>
      <c r="I71" s="34"/>
      <c r="J71" s="35"/>
      <c r="K71" s="49" t="s">
        <v>539</v>
      </c>
      <c r="L71" s="29">
        <v>68</v>
      </c>
      <c r="M71" s="25" t="str">
        <f>チェックシート!U75</f>
        <v>運用</v>
      </c>
      <c r="N71" s="25" t="str">
        <f>チェックシート!V75</f>
        <v>予防</v>
      </c>
      <c r="O71" s="6">
        <f>チェックシート!X75</f>
        <v>0</v>
      </c>
      <c r="P71" s="26">
        <f t="shared" si="2"/>
        <v>0</v>
      </c>
      <c r="Q71" s="6">
        <f>チェックシート!Y75</f>
        <v>0</v>
      </c>
      <c r="R71" s="26">
        <f t="shared" si="3"/>
        <v>0</v>
      </c>
    </row>
    <row r="72" spans="2:18" ht="13.5" customHeight="1">
      <c r="B72" s="27"/>
      <c r="C72" s="28"/>
      <c r="D72" s="29"/>
      <c r="E72" s="30"/>
      <c r="F72" s="31"/>
      <c r="G72" s="32"/>
      <c r="H72" s="64"/>
      <c r="I72" s="34"/>
      <c r="J72" s="35"/>
      <c r="K72" s="49" t="s">
        <v>539</v>
      </c>
      <c r="L72" s="69">
        <v>69</v>
      </c>
      <c r="M72" s="25" t="str">
        <f>チェックシート!U76</f>
        <v>運用</v>
      </c>
      <c r="N72" s="25" t="str">
        <f>チェックシート!V76</f>
        <v>予防</v>
      </c>
      <c r="O72" s="6">
        <f>チェックシート!X76</f>
        <v>0</v>
      </c>
      <c r="P72" s="26">
        <f t="shared" si="2"/>
        <v>0</v>
      </c>
      <c r="Q72" s="6">
        <f>チェックシート!Y76</f>
        <v>0</v>
      </c>
      <c r="R72" s="26">
        <f t="shared" si="3"/>
        <v>0</v>
      </c>
    </row>
    <row r="73" spans="2:18" ht="13.5" customHeight="1">
      <c r="B73" s="27"/>
      <c r="C73" s="28"/>
      <c r="D73" s="29"/>
      <c r="E73" s="30"/>
      <c r="F73" s="31"/>
      <c r="G73" s="32"/>
      <c r="H73" s="64"/>
      <c r="I73" s="34"/>
      <c r="J73" s="35"/>
      <c r="K73" s="49" t="s">
        <v>548</v>
      </c>
      <c r="L73" s="29">
        <v>70</v>
      </c>
      <c r="M73" s="25" t="str">
        <f>チェックシート!U77</f>
        <v>運用</v>
      </c>
      <c r="N73" s="25" t="str">
        <f>チェックシート!V77</f>
        <v>予防</v>
      </c>
      <c r="O73" s="6">
        <f>チェックシート!X77</f>
        <v>0</v>
      </c>
      <c r="P73" s="26">
        <f t="shared" si="2"/>
        <v>0</v>
      </c>
      <c r="Q73" s="6">
        <f>チェックシート!Y77</f>
        <v>0</v>
      </c>
      <c r="R73" s="26">
        <f t="shared" si="3"/>
        <v>0</v>
      </c>
    </row>
    <row r="74" spans="2:18" ht="13.5" customHeight="1">
      <c r="B74" s="27"/>
      <c r="C74" s="28"/>
      <c r="D74" s="29"/>
      <c r="E74" s="30"/>
      <c r="F74" s="31"/>
      <c r="G74" s="32"/>
      <c r="H74" s="64"/>
      <c r="I74" s="34"/>
      <c r="J74" s="35"/>
      <c r="K74" s="49" t="s">
        <v>539</v>
      </c>
      <c r="L74" s="34">
        <v>71</v>
      </c>
      <c r="M74" s="25" t="str">
        <f>チェックシート!U78</f>
        <v>技術</v>
      </c>
      <c r="N74" s="25" t="str">
        <f>チェックシート!V78</f>
        <v>予防</v>
      </c>
      <c r="O74" s="6">
        <f>チェックシート!X78</f>
        <v>0</v>
      </c>
      <c r="P74" s="26">
        <f t="shared" si="2"/>
        <v>0</v>
      </c>
      <c r="Q74" s="6">
        <f>チェックシート!Y78</f>
        <v>0</v>
      </c>
      <c r="R74" s="26">
        <f t="shared" si="3"/>
        <v>0</v>
      </c>
    </row>
    <row r="75" spans="2:18" ht="13.5" customHeight="1">
      <c r="B75" s="27"/>
      <c r="C75" s="28"/>
      <c r="D75" s="29"/>
      <c r="E75" s="30"/>
      <c r="F75" s="31"/>
      <c r="G75" s="32"/>
      <c r="H75" s="64"/>
      <c r="I75" s="34"/>
      <c r="J75" s="35"/>
      <c r="K75" s="49" t="s">
        <v>539</v>
      </c>
      <c r="L75" s="34">
        <v>72</v>
      </c>
      <c r="M75" s="25" t="str">
        <f>チェックシート!U79</f>
        <v>運用</v>
      </c>
      <c r="N75" s="25" t="str">
        <f>チェックシート!V79</f>
        <v>予防</v>
      </c>
      <c r="O75" s="6">
        <f>チェックシート!X79</f>
        <v>0</v>
      </c>
      <c r="P75" s="26">
        <f t="shared" si="2"/>
        <v>0</v>
      </c>
      <c r="Q75" s="6">
        <f>チェックシート!Y79</f>
        <v>0</v>
      </c>
      <c r="R75" s="26">
        <f t="shared" si="3"/>
        <v>0</v>
      </c>
    </row>
    <row r="76" spans="2:18" ht="13.5" customHeight="1">
      <c r="B76" s="27"/>
      <c r="C76" s="28"/>
      <c r="D76" s="29"/>
      <c r="E76" s="30"/>
      <c r="F76" s="31"/>
      <c r="G76" s="32"/>
      <c r="H76" s="64"/>
      <c r="I76" s="34"/>
      <c r="J76" s="35"/>
      <c r="K76" s="49" t="s">
        <v>539</v>
      </c>
      <c r="L76" s="29">
        <v>73</v>
      </c>
      <c r="M76" s="25" t="str">
        <f>チェックシート!U80</f>
        <v>運用</v>
      </c>
      <c r="N76" s="25" t="str">
        <f>チェックシート!V80</f>
        <v>予防</v>
      </c>
      <c r="O76" s="6">
        <f>チェックシート!X80</f>
        <v>0</v>
      </c>
      <c r="P76" s="26">
        <f t="shared" si="2"/>
        <v>0</v>
      </c>
      <c r="Q76" s="6">
        <f>チェックシート!Y80</f>
        <v>0</v>
      </c>
      <c r="R76" s="26">
        <f t="shared" si="3"/>
        <v>0</v>
      </c>
    </row>
    <row r="77" spans="2:18" ht="13.5" customHeight="1">
      <c r="B77" s="27"/>
      <c r="C77" s="28"/>
      <c r="D77" s="29"/>
      <c r="E77" s="30"/>
      <c r="F77" s="31"/>
      <c r="G77" s="32"/>
      <c r="H77" s="64"/>
      <c r="I77" s="34"/>
      <c r="J77" s="35"/>
      <c r="K77" s="49" t="s">
        <v>539</v>
      </c>
      <c r="L77" s="29">
        <v>74</v>
      </c>
      <c r="M77" s="25" t="str">
        <f>チェックシート!U81</f>
        <v>運用</v>
      </c>
      <c r="N77" s="25" t="str">
        <f>チェックシート!V81</f>
        <v>予防</v>
      </c>
      <c r="O77" s="6" t="str">
        <f>チェックシート!X81</f>
        <v>N/A</v>
      </c>
      <c r="P77" s="26">
        <f t="shared" si="2"/>
        <v>10</v>
      </c>
      <c r="Q77" s="6">
        <f>チェックシート!Y81</f>
        <v>0</v>
      </c>
      <c r="R77" s="26">
        <f t="shared" si="3"/>
        <v>0</v>
      </c>
    </row>
    <row r="78" spans="2:18" ht="13.5" customHeight="1">
      <c r="B78" s="27"/>
      <c r="C78" s="28"/>
      <c r="D78" s="29"/>
      <c r="E78" s="30"/>
      <c r="F78" s="31"/>
      <c r="G78" s="32"/>
      <c r="H78" s="64"/>
      <c r="I78" s="34"/>
      <c r="J78" s="35"/>
      <c r="K78" s="49" t="s">
        <v>548</v>
      </c>
      <c r="L78" s="29">
        <v>75</v>
      </c>
      <c r="M78" s="25" t="str">
        <f>チェックシート!U82</f>
        <v>技術</v>
      </c>
      <c r="N78" s="25" t="str">
        <f>チェックシート!V82</f>
        <v>予防</v>
      </c>
      <c r="O78" s="6">
        <f>チェックシート!X82</f>
        <v>0</v>
      </c>
      <c r="P78" s="26">
        <f t="shared" si="2"/>
        <v>0</v>
      </c>
      <c r="Q78" s="6">
        <f>チェックシート!Y82</f>
        <v>0</v>
      </c>
      <c r="R78" s="26">
        <f t="shared" si="3"/>
        <v>0</v>
      </c>
    </row>
    <row r="79" spans="2:18" ht="13.5" customHeight="1">
      <c r="B79" s="27"/>
      <c r="C79" s="28"/>
      <c r="D79" s="29"/>
      <c r="E79" s="30"/>
      <c r="F79" s="31"/>
      <c r="G79" s="32"/>
      <c r="H79" s="64"/>
      <c r="I79" s="34"/>
      <c r="J79" s="35"/>
      <c r="K79" s="49" t="s">
        <v>548</v>
      </c>
      <c r="L79" s="34">
        <v>76</v>
      </c>
      <c r="M79" s="25" t="str">
        <f>チェックシート!U83</f>
        <v>運用</v>
      </c>
      <c r="N79" s="25" t="str">
        <f>チェックシート!V83</f>
        <v>予防</v>
      </c>
      <c r="O79" s="6">
        <f>チェックシート!X83</f>
        <v>0</v>
      </c>
      <c r="P79" s="26">
        <f t="shared" si="2"/>
        <v>0</v>
      </c>
      <c r="Q79" s="6">
        <f>チェックシート!Y83</f>
        <v>0</v>
      </c>
      <c r="R79" s="26">
        <f t="shared" si="3"/>
        <v>0</v>
      </c>
    </row>
    <row r="80" spans="2:18" ht="13.5" customHeight="1">
      <c r="B80" s="27"/>
      <c r="C80" s="28"/>
      <c r="D80" s="29"/>
      <c r="E80" s="30"/>
      <c r="F80" s="31"/>
      <c r="G80" s="32"/>
      <c r="H80" s="67"/>
      <c r="I80" s="38"/>
      <c r="J80" s="39"/>
      <c r="K80" s="50" t="s">
        <v>548</v>
      </c>
      <c r="L80" s="38">
        <v>77</v>
      </c>
      <c r="M80" s="25" t="str">
        <f>チェックシート!U84</f>
        <v>技術</v>
      </c>
      <c r="N80" s="25" t="str">
        <f>チェックシート!V84</f>
        <v>発見</v>
      </c>
      <c r="O80" s="6">
        <f>チェックシート!X84</f>
        <v>0</v>
      </c>
      <c r="P80" s="26">
        <f t="shared" si="2"/>
        <v>0</v>
      </c>
      <c r="Q80" s="6">
        <f>チェックシート!Y84</f>
        <v>0</v>
      </c>
      <c r="R80" s="26">
        <f t="shared" si="3"/>
        <v>0</v>
      </c>
    </row>
    <row r="81" spans="2:18" ht="13.5" customHeight="1">
      <c r="B81" s="27"/>
      <c r="C81" s="28"/>
      <c r="D81" s="29"/>
      <c r="E81" s="30"/>
      <c r="F81" s="31"/>
      <c r="G81" s="32"/>
      <c r="H81" s="33" t="s">
        <v>139</v>
      </c>
      <c r="I81" s="34" t="s">
        <v>568</v>
      </c>
      <c r="J81" s="35">
        <f>AVERAGE(P81:P84)</f>
        <v>0</v>
      </c>
      <c r="K81" s="53" t="s">
        <v>539</v>
      </c>
      <c r="L81" s="29">
        <v>78</v>
      </c>
      <c r="M81" s="25" t="str">
        <f>チェックシート!U85</f>
        <v>運用</v>
      </c>
      <c r="N81" s="25" t="str">
        <f>チェックシート!V85</f>
        <v>発見</v>
      </c>
      <c r="O81" s="6">
        <f>チェックシート!X85</f>
        <v>0</v>
      </c>
      <c r="P81" s="26">
        <f t="shared" si="2"/>
        <v>0</v>
      </c>
      <c r="Q81" s="6">
        <f>チェックシート!Y85</f>
        <v>0</v>
      </c>
      <c r="R81" s="26">
        <f t="shared" si="3"/>
        <v>0</v>
      </c>
    </row>
    <row r="82" spans="2:18" ht="13.5" customHeight="1">
      <c r="B82" s="27"/>
      <c r="C82" s="28"/>
      <c r="D82" s="29"/>
      <c r="E82" s="30"/>
      <c r="F82" s="31"/>
      <c r="G82" s="32"/>
      <c r="H82" s="33"/>
      <c r="I82" s="34"/>
      <c r="J82" s="35"/>
      <c r="K82" s="49" t="s">
        <v>539</v>
      </c>
      <c r="L82" s="29">
        <v>79</v>
      </c>
      <c r="M82" s="25" t="str">
        <f>チェックシート!U86</f>
        <v>運用</v>
      </c>
      <c r="N82" s="25" t="str">
        <f>チェックシート!V86</f>
        <v>発見</v>
      </c>
      <c r="O82" s="6">
        <f>チェックシート!X86</f>
        <v>0</v>
      </c>
      <c r="P82" s="26">
        <f t="shared" si="2"/>
        <v>0</v>
      </c>
      <c r="Q82" s="6">
        <f>チェックシート!Y86</f>
        <v>0</v>
      </c>
      <c r="R82" s="26">
        <f t="shared" si="3"/>
        <v>0</v>
      </c>
    </row>
    <row r="83" spans="2:18" ht="13.5" customHeight="1">
      <c r="B83" s="27"/>
      <c r="C83" s="28"/>
      <c r="D83" s="29"/>
      <c r="E83" s="30"/>
      <c r="F83" s="31"/>
      <c r="G83" s="32"/>
      <c r="H83" s="33"/>
      <c r="I83" s="34"/>
      <c r="J83" s="35"/>
      <c r="K83" s="49" t="s">
        <v>539</v>
      </c>
      <c r="L83" s="70">
        <v>80</v>
      </c>
      <c r="M83" s="25" t="str">
        <f>チェックシート!U87</f>
        <v>運用</v>
      </c>
      <c r="N83" s="25" t="str">
        <f>チェックシート!V87</f>
        <v>予防</v>
      </c>
      <c r="O83" s="6">
        <f>チェックシート!X87</f>
        <v>0</v>
      </c>
      <c r="P83" s="26">
        <f t="shared" si="2"/>
        <v>0</v>
      </c>
      <c r="Q83" s="6">
        <f>チェックシート!Y87</f>
        <v>0</v>
      </c>
      <c r="R83" s="26">
        <f t="shared" si="3"/>
        <v>0</v>
      </c>
    </row>
    <row r="84" spans="2:18" ht="13.5" customHeight="1">
      <c r="B84" s="27"/>
      <c r="C84" s="28"/>
      <c r="D84" s="29"/>
      <c r="E84" s="41"/>
      <c r="F84" s="42"/>
      <c r="G84" s="43"/>
      <c r="H84" s="37"/>
      <c r="I84" s="38"/>
      <c r="J84" s="39"/>
      <c r="K84" s="50" t="s">
        <v>539</v>
      </c>
      <c r="L84" s="58">
        <v>81</v>
      </c>
      <c r="M84" s="25" t="str">
        <f>チェックシート!U88</f>
        <v>運用</v>
      </c>
      <c r="N84" s="25" t="str">
        <f>チェックシート!V88</f>
        <v>発見</v>
      </c>
      <c r="O84" s="6">
        <f>チェックシート!X88</f>
        <v>0</v>
      </c>
      <c r="P84" s="26">
        <f t="shared" si="2"/>
        <v>0</v>
      </c>
      <c r="Q84" s="6">
        <f>チェックシート!Y88</f>
        <v>0</v>
      </c>
      <c r="R84" s="26">
        <f t="shared" si="3"/>
        <v>0</v>
      </c>
    </row>
    <row r="85" spans="2:18" ht="13.5" customHeight="1">
      <c r="B85" s="27"/>
      <c r="C85" s="28"/>
      <c r="D85" s="29"/>
      <c r="E85" s="18">
        <v>5</v>
      </c>
      <c r="F85" s="19" t="s">
        <v>569</v>
      </c>
      <c r="G85" s="20">
        <f>AVERAGE(P85:P87)</f>
        <v>0</v>
      </c>
      <c r="H85" s="21" t="s">
        <v>144</v>
      </c>
      <c r="I85" s="22" t="s">
        <v>570</v>
      </c>
      <c r="J85" s="23">
        <f>AVERAGE(P85:P87)</f>
        <v>0</v>
      </c>
      <c r="K85" s="53" t="s">
        <v>539</v>
      </c>
      <c r="L85" s="22">
        <v>82</v>
      </c>
      <c r="M85" s="25" t="str">
        <f>チェックシート!U89</f>
        <v>技術</v>
      </c>
      <c r="N85" s="25" t="str">
        <f>チェックシート!V89</f>
        <v>予防</v>
      </c>
      <c r="O85" s="6">
        <f>チェックシート!X89</f>
        <v>0</v>
      </c>
      <c r="P85" s="26">
        <f t="shared" si="2"/>
        <v>0</v>
      </c>
      <c r="Q85" s="6">
        <f>チェックシート!Y89</f>
        <v>0</v>
      </c>
      <c r="R85" s="26">
        <f t="shared" si="3"/>
        <v>0</v>
      </c>
    </row>
    <row r="86" spans="2:18" ht="13.5" customHeight="1">
      <c r="B86" s="27"/>
      <c r="C86" s="28"/>
      <c r="D86" s="29"/>
      <c r="E86" s="30"/>
      <c r="F86" s="31"/>
      <c r="G86" s="32"/>
      <c r="H86" s="33"/>
      <c r="I86" s="34"/>
      <c r="J86" s="35"/>
      <c r="K86" s="63" t="s">
        <v>539</v>
      </c>
      <c r="L86" s="29">
        <v>83</v>
      </c>
      <c r="M86" s="25" t="str">
        <f>チェックシート!U90</f>
        <v>技術</v>
      </c>
      <c r="N86" s="25" t="str">
        <f>チェックシート!V90</f>
        <v>予防</v>
      </c>
      <c r="O86" s="6">
        <f>チェックシート!X90</f>
        <v>0</v>
      </c>
      <c r="P86" s="26">
        <f t="shared" si="2"/>
        <v>0</v>
      </c>
      <c r="Q86" s="6">
        <f>チェックシート!Y90</f>
        <v>0</v>
      </c>
      <c r="R86" s="26">
        <f t="shared" si="3"/>
        <v>0</v>
      </c>
    </row>
    <row r="87" spans="2:18" ht="13.5" customHeight="1">
      <c r="B87" s="27"/>
      <c r="C87" s="28"/>
      <c r="D87" s="29"/>
      <c r="E87" s="41"/>
      <c r="F87" s="42"/>
      <c r="G87" s="43"/>
      <c r="H87" s="37"/>
      <c r="I87" s="38"/>
      <c r="J87" s="39"/>
      <c r="K87" s="54" t="s">
        <v>539</v>
      </c>
      <c r="L87" s="56">
        <v>84</v>
      </c>
      <c r="M87" s="25" t="str">
        <f>チェックシート!U91</f>
        <v>技術</v>
      </c>
      <c r="N87" s="25" t="str">
        <f>チェックシート!V91</f>
        <v>予防</v>
      </c>
      <c r="O87" s="6">
        <f>チェックシート!X91</f>
        <v>0</v>
      </c>
      <c r="P87" s="26">
        <f t="shared" si="2"/>
        <v>0</v>
      </c>
      <c r="Q87" s="6">
        <f>チェックシート!Y91</f>
        <v>0</v>
      </c>
      <c r="R87" s="26">
        <f t="shared" si="3"/>
        <v>0</v>
      </c>
    </row>
    <row r="88" spans="2:18" ht="13.5" customHeight="1">
      <c r="B88" s="27"/>
      <c r="C88" s="28"/>
      <c r="D88" s="29"/>
      <c r="E88" s="30">
        <v>6</v>
      </c>
      <c r="F88" s="31" t="s">
        <v>571</v>
      </c>
      <c r="G88" s="32">
        <f>AVERAGE(P88:P89)</f>
        <v>0</v>
      </c>
      <c r="H88" s="33" t="s">
        <v>152</v>
      </c>
      <c r="I88" s="34" t="s">
        <v>572</v>
      </c>
      <c r="J88" s="35">
        <f>AVERAGE(P88:P89)</f>
        <v>0</v>
      </c>
      <c r="K88" s="53" t="s">
        <v>539</v>
      </c>
      <c r="L88" s="70">
        <v>85</v>
      </c>
      <c r="M88" s="25" t="str">
        <f>チェックシート!U92</f>
        <v>技術</v>
      </c>
      <c r="N88" s="25" t="str">
        <f>チェックシート!V92</f>
        <v>予防</v>
      </c>
      <c r="O88" s="6">
        <f>チェックシート!X92</f>
        <v>0</v>
      </c>
      <c r="P88" s="26">
        <f t="shared" si="2"/>
        <v>0</v>
      </c>
      <c r="Q88" s="6">
        <f>チェックシート!Y92</f>
        <v>0</v>
      </c>
      <c r="R88" s="26">
        <f t="shared" si="3"/>
        <v>0</v>
      </c>
    </row>
    <row r="89" spans="2:18" ht="13.5" customHeight="1">
      <c r="B89" s="27"/>
      <c r="C89" s="28"/>
      <c r="D89" s="29"/>
      <c r="E89" s="30"/>
      <c r="F89" s="31"/>
      <c r="G89" s="32"/>
      <c r="H89" s="33"/>
      <c r="I89" s="34"/>
      <c r="J89" s="35"/>
      <c r="K89" s="54" t="s">
        <v>539</v>
      </c>
      <c r="L89" s="70">
        <v>86</v>
      </c>
      <c r="M89" s="25" t="str">
        <f>チェックシート!U93</f>
        <v>運用</v>
      </c>
      <c r="N89" s="25" t="str">
        <f>チェックシート!V93</f>
        <v>発見</v>
      </c>
      <c r="O89" s="6">
        <f>チェックシート!X93</f>
        <v>0</v>
      </c>
      <c r="P89" s="26">
        <f t="shared" si="2"/>
        <v>0</v>
      </c>
      <c r="Q89" s="6">
        <f>チェックシート!Y93</f>
        <v>0</v>
      </c>
      <c r="R89" s="26">
        <f t="shared" si="3"/>
        <v>0</v>
      </c>
    </row>
    <row r="90" spans="2:18" ht="27">
      <c r="B90" s="15" t="s">
        <v>573</v>
      </c>
      <c r="C90" s="16" t="s">
        <v>574</v>
      </c>
      <c r="D90" s="17">
        <f>AVERAGE(P90:P94)</f>
        <v>8</v>
      </c>
      <c r="E90" s="4">
        <v>1</v>
      </c>
      <c r="F90" s="7" t="s">
        <v>575</v>
      </c>
      <c r="G90" s="71">
        <f>AVERAGE(P90)</f>
        <v>0</v>
      </c>
      <c r="H90" s="51" t="s">
        <v>19</v>
      </c>
      <c r="I90" s="10" t="s">
        <v>576</v>
      </c>
      <c r="J90" s="52">
        <f>AVERAGE(P90)</f>
        <v>0</v>
      </c>
      <c r="K90" s="53" t="s">
        <v>539</v>
      </c>
      <c r="L90" s="26">
        <v>87</v>
      </c>
      <c r="M90" s="25" t="str">
        <f>チェックシート!U94</f>
        <v>管理</v>
      </c>
      <c r="N90" s="25">
        <f>チェックシート!V94</f>
        <v>0</v>
      </c>
      <c r="O90" s="6">
        <f>チェックシート!X94</f>
        <v>0</v>
      </c>
      <c r="P90" s="26">
        <f t="shared" si="2"/>
        <v>0</v>
      </c>
      <c r="Q90" s="6">
        <f>チェックシート!Y94</f>
        <v>0</v>
      </c>
      <c r="R90" s="26">
        <f t="shared" si="3"/>
        <v>0</v>
      </c>
    </row>
    <row r="91" spans="2:18" ht="27">
      <c r="B91" s="27"/>
      <c r="C91" s="28"/>
      <c r="D91" s="29"/>
      <c r="E91" s="4">
        <v>2</v>
      </c>
      <c r="F91" s="7" t="s">
        <v>577</v>
      </c>
      <c r="G91" s="71">
        <f>AVERAGE(P91)</f>
        <v>10</v>
      </c>
      <c r="H91" s="51" t="s">
        <v>28</v>
      </c>
      <c r="I91" s="10" t="s">
        <v>578</v>
      </c>
      <c r="J91" s="52">
        <f>AVERAGE(P91)</f>
        <v>10</v>
      </c>
      <c r="K91" s="53" t="s">
        <v>548</v>
      </c>
      <c r="L91" s="26">
        <v>88</v>
      </c>
      <c r="M91" s="25" t="str">
        <f>チェックシート!U95</f>
        <v>運用</v>
      </c>
      <c r="N91" s="25" t="str">
        <f>チェックシート!V95</f>
        <v>予防</v>
      </c>
      <c r="O91" s="6" t="str">
        <f>チェックシート!X95</f>
        <v>N/A</v>
      </c>
      <c r="P91" s="26">
        <f t="shared" si="2"/>
        <v>10</v>
      </c>
      <c r="Q91" s="6">
        <f>チェックシート!Y95</f>
        <v>0</v>
      </c>
      <c r="R91" s="26">
        <f t="shared" si="3"/>
        <v>0</v>
      </c>
    </row>
    <row r="92" spans="2:18" ht="27">
      <c r="B92" s="27"/>
      <c r="C92" s="28"/>
      <c r="D92" s="29"/>
      <c r="E92" s="30">
        <v>3</v>
      </c>
      <c r="F92" s="31" t="s">
        <v>579</v>
      </c>
      <c r="G92" s="32">
        <f>AVERAGE(P92:P94)</f>
        <v>10</v>
      </c>
      <c r="H92" s="66" t="s">
        <v>37</v>
      </c>
      <c r="I92" s="22" t="s">
        <v>580</v>
      </c>
      <c r="J92" s="23">
        <f>AVERAGE(P92:P93)</f>
        <v>10</v>
      </c>
      <c r="K92" s="63" t="s">
        <v>548</v>
      </c>
      <c r="L92" s="44">
        <v>89</v>
      </c>
      <c r="M92" s="25" t="str">
        <f>チェックシート!U96</f>
        <v>運用</v>
      </c>
      <c r="N92" s="25" t="str">
        <f>チェックシート!V96</f>
        <v>予防</v>
      </c>
      <c r="O92" s="6" t="str">
        <f>チェックシート!X96</f>
        <v>N/A</v>
      </c>
      <c r="P92" s="26">
        <f t="shared" si="2"/>
        <v>10</v>
      </c>
      <c r="Q92" s="6">
        <f>チェックシート!Y96</f>
        <v>0</v>
      </c>
      <c r="R92" s="26">
        <f t="shared" si="3"/>
        <v>0</v>
      </c>
    </row>
    <row r="93" spans="2:18" ht="13.5" customHeight="1">
      <c r="B93" s="27"/>
      <c r="C93" s="28"/>
      <c r="D93" s="29"/>
      <c r="E93" s="30"/>
      <c r="F93" s="31"/>
      <c r="G93" s="32"/>
      <c r="H93" s="67"/>
      <c r="I93" s="38"/>
      <c r="J93" s="39"/>
      <c r="K93" s="50" t="s">
        <v>539</v>
      </c>
      <c r="L93" s="56">
        <v>90</v>
      </c>
      <c r="M93" s="25" t="str">
        <f>チェックシート!U97</f>
        <v>運用</v>
      </c>
      <c r="N93" s="25" t="str">
        <f>チェックシート!V97</f>
        <v>予防</v>
      </c>
      <c r="O93" s="6" t="str">
        <f>チェックシート!X97</f>
        <v>N/A</v>
      </c>
      <c r="P93" s="26">
        <f t="shared" si="2"/>
        <v>10</v>
      </c>
      <c r="Q93" s="6">
        <f>チェックシート!Y97</f>
        <v>0</v>
      </c>
      <c r="R93" s="26">
        <f t="shared" si="3"/>
        <v>0</v>
      </c>
    </row>
    <row r="94" spans="2:18" ht="13.5" customHeight="1">
      <c r="B94" s="27"/>
      <c r="C94" s="28"/>
      <c r="D94" s="29"/>
      <c r="E94" s="30"/>
      <c r="F94" s="31"/>
      <c r="G94" s="32"/>
      <c r="H94" s="37" t="s">
        <v>42</v>
      </c>
      <c r="I94" s="38" t="s">
        <v>581</v>
      </c>
      <c r="J94" s="39">
        <f>AVERAGE(P94)</f>
        <v>10</v>
      </c>
      <c r="K94" s="65" t="s">
        <v>539</v>
      </c>
      <c r="L94" s="56">
        <v>91</v>
      </c>
      <c r="M94" s="25" t="str">
        <f>チェックシート!U98</f>
        <v>運用</v>
      </c>
      <c r="N94" s="25" t="str">
        <f>チェックシート!V98</f>
        <v>予防</v>
      </c>
      <c r="O94" s="6" t="str">
        <f>チェックシート!X98</f>
        <v>N/A</v>
      </c>
      <c r="P94" s="26">
        <f t="shared" si="2"/>
        <v>10</v>
      </c>
      <c r="Q94" s="6">
        <f>チェックシート!Y98</f>
        <v>0</v>
      </c>
      <c r="R94" s="26">
        <f t="shared" si="3"/>
        <v>0</v>
      </c>
    </row>
    <row r="95" spans="2:18" ht="27">
      <c r="B95" s="15" t="s">
        <v>582</v>
      </c>
      <c r="C95" s="16" t="s">
        <v>583</v>
      </c>
      <c r="D95" s="17">
        <f>AVERAGE(P95:P122)</f>
        <v>0.35714285714285715</v>
      </c>
      <c r="E95" s="18">
        <v>1</v>
      </c>
      <c r="F95" s="19" t="s">
        <v>584</v>
      </c>
      <c r="G95" s="20">
        <f>AVERAGE(P95:P96)</f>
        <v>0</v>
      </c>
      <c r="H95" s="21" t="s">
        <v>19</v>
      </c>
      <c r="I95" s="22" t="s">
        <v>169</v>
      </c>
      <c r="J95" s="23">
        <f>AVERAGE(P95:P96)</f>
        <v>0</v>
      </c>
      <c r="K95" s="53" t="s">
        <v>548</v>
      </c>
      <c r="L95" s="22">
        <v>92</v>
      </c>
      <c r="M95" s="25" t="str">
        <f>チェックシート!U99</f>
        <v>管理</v>
      </c>
      <c r="N95" s="25">
        <f>チェックシート!V99</f>
        <v>0</v>
      </c>
      <c r="O95" s="6">
        <f>チェックシート!X99</f>
        <v>0</v>
      </c>
      <c r="P95" s="26">
        <f t="shared" si="2"/>
        <v>0</v>
      </c>
      <c r="Q95" s="6">
        <f>チェックシート!Y99</f>
        <v>0</v>
      </c>
      <c r="R95" s="26">
        <f t="shared" si="3"/>
        <v>0</v>
      </c>
    </row>
    <row r="96" spans="2:18" ht="13.5" customHeight="1">
      <c r="B96" s="27"/>
      <c r="C96" s="28"/>
      <c r="D96" s="29"/>
      <c r="E96" s="41"/>
      <c r="F96" s="42"/>
      <c r="G96" s="43"/>
      <c r="H96" s="37"/>
      <c r="I96" s="38"/>
      <c r="J96" s="39"/>
      <c r="K96" s="54" t="s">
        <v>548</v>
      </c>
      <c r="L96" s="56">
        <v>93</v>
      </c>
      <c r="M96" s="25" t="str">
        <f>チェックシート!U100</f>
        <v>管理</v>
      </c>
      <c r="N96" s="25">
        <f>チェックシート!V100</f>
        <v>0</v>
      </c>
      <c r="O96" s="6">
        <f>チェックシート!X100</f>
        <v>0</v>
      </c>
      <c r="P96" s="26">
        <f t="shared" si="2"/>
        <v>0</v>
      </c>
      <c r="Q96" s="6">
        <f>チェックシート!Y100</f>
        <v>0</v>
      </c>
      <c r="R96" s="26">
        <f t="shared" si="3"/>
        <v>0</v>
      </c>
    </row>
    <row r="97" spans="2:18" ht="13.5" customHeight="1">
      <c r="B97" s="27"/>
      <c r="C97" s="28"/>
      <c r="D97" s="29"/>
      <c r="E97" s="18">
        <v>2</v>
      </c>
      <c r="F97" s="19" t="s">
        <v>172</v>
      </c>
      <c r="G97" s="20">
        <f>AVERAGE(P97:P100)</f>
        <v>0</v>
      </c>
      <c r="H97" s="21" t="s">
        <v>28</v>
      </c>
      <c r="I97" s="22" t="s">
        <v>585</v>
      </c>
      <c r="J97" s="23">
        <f>AVERAGE(P97:P100)</f>
        <v>0</v>
      </c>
      <c r="K97" s="53" t="s">
        <v>548</v>
      </c>
      <c r="L97" s="22">
        <v>94</v>
      </c>
      <c r="M97" s="25" t="str">
        <f>チェックシート!U101</f>
        <v>運用</v>
      </c>
      <c r="N97" s="25" t="str">
        <f>チェックシート!V101</f>
        <v>予防</v>
      </c>
      <c r="O97" s="6">
        <f>チェックシート!X101</f>
        <v>0</v>
      </c>
      <c r="P97" s="26">
        <f t="shared" si="2"/>
        <v>0</v>
      </c>
      <c r="Q97" s="6">
        <f>チェックシート!Y101</f>
        <v>0</v>
      </c>
      <c r="R97" s="26">
        <f t="shared" si="3"/>
        <v>0</v>
      </c>
    </row>
    <row r="98" spans="2:18" ht="13.5" customHeight="1">
      <c r="B98" s="27"/>
      <c r="C98" s="28"/>
      <c r="D98" s="29"/>
      <c r="E98" s="30"/>
      <c r="F98" s="31"/>
      <c r="G98" s="32"/>
      <c r="H98" s="33"/>
      <c r="I98" s="34"/>
      <c r="J98" s="35"/>
      <c r="K98" s="49" t="s">
        <v>548</v>
      </c>
      <c r="L98" s="34">
        <v>95</v>
      </c>
      <c r="M98" s="25" t="str">
        <f>チェックシート!U102</f>
        <v>管理</v>
      </c>
      <c r="N98" s="25">
        <f>チェックシート!V102</f>
        <v>0</v>
      </c>
      <c r="O98" s="6">
        <f>チェックシート!X102</f>
        <v>0</v>
      </c>
      <c r="P98" s="26">
        <f t="shared" si="2"/>
        <v>0</v>
      </c>
      <c r="Q98" s="6">
        <f>チェックシート!Y102</f>
        <v>0</v>
      </c>
      <c r="R98" s="26">
        <f t="shared" si="3"/>
        <v>0</v>
      </c>
    </row>
    <row r="99" spans="2:18" ht="13.5" customHeight="1">
      <c r="B99" s="27"/>
      <c r="C99" s="28"/>
      <c r="D99" s="29"/>
      <c r="E99" s="30"/>
      <c r="F99" s="31"/>
      <c r="G99" s="32"/>
      <c r="H99" s="33"/>
      <c r="I99" s="34"/>
      <c r="J99" s="35"/>
      <c r="K99" s="49" t="s">
        <v>548</v>
      </c>
      <c r="L99" s="29">
        <v>96</v>
      </c>
      <c r="M99" s="25" t="str">
        <f>チェックシート!U103</f>
        <v>運用</v>
      </c>
      <c r="N99" s="25" t="str">
        <f>チェックシート!V103</f>
        <v>予防</v>
      </c>
      <c r="O99" s="6">
        <f>チェックシート!X103</f>
        <v>0</v>
      </c>
      <c r="P99" s="26">
        <f t="shared" si="2"/>
        <v>0</v>
      </c>
      <c r="Q99" s="6">
        <f>チェックシート!Y103</f>
        <v>0</v>
      </c>
      <c r="R99" s="26">
        <f t="shared" si="3"/>
        <v>0</v>
      </c>
    </row>
    <row r="100" spans="2:18" ht="13.5" customHeight="1">
      <c r="B100" s="27"/>
      <c r="C100" s="28"/>
      <c r="D100" s="29"/>
      <c r="E100" s="41"/>
      <c r="F100" s="42"/>
      <c r="G100" s="43"/>
      <c r="H100" s="37"/>
      <c r="I100" s="38"/>
      <c r="J100" s="39"/>
      <c r="K100" s="54" t="s">
        <v>548</v>
      </c>
      <c r="L100" s="38">
        <v>97</v>
      </c>
      <c r="M100" s="25" t="str">
        <f>チェックシート!U104</f>
        <v>運用</v>
      </c>
      <c r="N100" s="25" t="str">
        <f>チェックシート!V104</f>
        <v>予防</v>
      </c>
      <c r="O100" s="6">
        <f>チェックシート!X104</f>
        <v>0</v>
      </c>
      <c r="P100" s="26">
        <f t="shared" si="2"/>
        <v>0</v>
      </c>
      <c r="Q100" s="6">
        <f>チェックシート!Y104</f>
        <v>0</v>
      </c>
      <c r="R100" s="26">
        <f t="shared" si="3"/>
        <v>0</v>
      </c>
    </row>
    <row r="101" spans="2:18" ht="13.5" customHeight="1">
      <c r="B101" s="27"/>
      <c r="C101" s="28"/>
      <c r="D101" s="29"/>
      <c r="E101" s="18">
        <v>3</v>
      </c>
      <c r="F101" s="19" t="s">
        <v>586</v>
      </c>
      <c r="G101" s="20">
        <f>AVERAGE(P101:P110)</f>
        <v>0</v>
      </c>
      <c r="H101" s="21" t="s">
        <v>37</v>
      </c>
      <c r="I101" s="22" t="s">
        <v>587</v>
      </c>
      <c r="J101" s="23">
        <f>AVERAGE(P101:P110)</f>
        <v>0</v>
      </c>
      <c r="K101" s="53" t="s">
        <v>539</v>
      </c>
      <c r="L101" s="22">
        <v>98</v>
      </c>
      <c r="M101" s="25" t="str">
        <f>チェックシート!U105</f>
        <v>管理</v>
      </c>
      <c r="N101" s="25">
        <f>チェックシート!V105</f>
        <v>0</v>
      </c>
      <c r="O101" s="6">
        <f>チェックシート!X105</f>
        <v>0</v>
      </c>
      <c r="P101" s="26">
        <f t="shared" si="2"/>
        <v>0</v>
      </c>
      <c r="Q101" s="6">
        <f>チェックシート!Y105</f>
        <v>0</v>
      </c>
      <c r="R101" s="26">
        <f t="shared" si="3"/>
        <v>0</v>
      </c>
    </row>
    <row r="102" spans="2:18" ht="13.5" customHeight="1">
      <c r="B102" s="27"/>
      <c r="C102" s="28"/>
      <c r="D102" s="29"/>
      <c r="E102" s="30"/>
      <c r="F102" s="31"/>
      <c r="G102" s="32"/>
      <c r="H102" s="33"/>
      <c r="I102" s="34"/>
      <c r="J102" s="35"/>
      <c r="K102" s="49" t="s">
        <v>539</v>
      </c>
      <c r="L102" s="34">
        <v>99</v>
      </c>
      <c r="M102" s="25" t="str">
        <f>チェックシート!U106</f>
        <v>運用</v>
      </c>
      <c r="N102" s="25" t="str">
        <f>チェックシート!V106</f>
        <v>予防</v>
      </c>
      <c r="O102" s="6">
        <f>チェックシート!X106</f>
        <v>0</v>
      </c>
      <c r="P102" s="26">
        <f t="shared" si="2"/>
        <v>0</v>
      </c>
      <c r="Q102" s="6">
        <f>チェックシート!Y106</f>
        <v>0</v>
      </c>
      <c r="R102" s="26">
        <f t="shared" si="3"/>
        <v>0</v>
      </c>
    </row>
    <row r="103" spans="2:18" ht="13.5" customHeight="1">
      <c r="B103" s="27"/>
      <c r="C103" s="28"/>
      <c r="D103" s="29"/>
      <c r="E103" s="30"/>
      <c r="F103" s="31"/>
      <c r="G103" s="32"/>
      <c r="H103" s="33"/>
      <c r="I103" s="34"/>
      <c r="J103" s="35"/>
      <c r="K103" s="49" t="s">
        <v>539</v>
      </c>
      <c r="L103" s="29">
        <v>100</v>
      </c>
      <c r="M103" s="25" t="str">
        <f>チェックシート!U107</f>
        <v>運用</v>
      </c>
      <c r="N103" s="25" t="str">
        <f>チェックシート!V107</f>
        <v>予防</v>
      </c>
      <c r="O103" s="6">
        <f>チェックシート!X107</f>
        <v>0</v>
      </c>
      <c r="P103" s="26">
        <f t="shared" si="2"/>
        <v>0</v>
      </c>
      <c r="Q103" s="6">
        <f>チェックシート!Y107</f>
        <v>0</v>
      </c>
      <c r="R103" s="26">
        <f t="shared" si="3"/>
        <v>0</v>
      </c>
    </row>
    <row r="104" spans="2:18" ht="13.5" customHeight="1">
      <c r="B104" s="27"/>
      <c r="C104" s="28"/>
      <c r="D104" s="29"/>
      <c r="E104" s="30"/>
      <c r="F104" s="31"/>
      <c r="G104" s="32"/>
      <c r="H104" s="33"/>
      <c r="I104" s="34"/>
      <c r="J104" s="35"/>
      <c r="K104" s="49" t="s">
        <v>539</v>
      </c>
      <c r="L104" s="70">
        <v>101</v>
      </c>
      <c r="M104" s="25" t="str">
        <f>チェックシート!U108</f>
        <v>技術</v>
      </c>
      <c r="N104" s="25" t="str">
        <f>チェックシート!V108</f>
        <v>予防</v>
      </c>
      <c r="O104" s="6">
        <f>チェックシート!X108</f>
        <v>0</v>
      </c>
      <c r="P104" s="26">
        <f t="shared" si="2"/>
        <v>0</v>
      </c>
      <c r="Q104" s="6">
        <f>チェックシート!Y108</f>
        <v>0</v>
      </c>
      <c r="R104" s="26">
        <f t="shared" si="3"/>
        <v>0</v>
      </c>
    </row>
    <row r="105" spans="2:18" ht="13.5" customHeight="1">
      <c r="B105" s="27"/>
      <c r="C105" s="28"/>
      <c r="D105" s="29"/>
      <c r="E105" s="30"/>
      <c r="F105" s="31"/>
      <c r="G105" s="32"/>
      <c r="H105" s="33"/>
      <c r="I105" s="34"/>
      <c r="J105" s="35"/>
      <c r="K105" s="49" t="s">
        <v>539</v>
      </c>
      <c r="L105" s="34">
        <v>102</v>
      </c>
      <c r="M105" s="25" t="str">
        <f>チェックシート!U109</f>
        <v>運用</v>
      </c>
      <c r="N105" s="25" t="str">
        <f>チェックシート!V109</f>
        <v>予防</v>
      </c>
      <c r="O105" s="6">
        <f>チェックシート!X109</f>
        <v>0</v>
      </c>
      <c r="P105" s="26">
        <f t="shared" si="2"/>
        <v>0</v>
      </c>
      <c r="Q105" s="6">
        <f>チェックシート!Y109</f>
        <v>0</v>
      </c>
      <c r="R105" s="26">
        <f t="shared" si="3"/>
        <v>0</v>
      </c>
    </row>
    <row r="106" spans="2:18" ht="13.5" customHeight="1">
      <c r="B106" s="27"/>
      <c r="C106" s="28"/>
      <c r="D106" s="29"/>
      <c r="E106" s="30"/>
      <c r="F106" s="31"/>
      <c r="G106" s="32"/>
      <c r="H106" s="33"/>
      <c r="I106" s="34"/>
      <c r="J106" s="35"/>
      <c r="K106" s="49" t="s">
        <v>539</v>
      </c>
      <c r="L106" s="34">
        <v>103</v>
      </c>
      <c r="M106" s="25" t="str">
        <f>チェックシート!U110</f>
        <v>運用</v>
      </c>
      <c r="N106" s="25" t="str">
        <f>チェックシート!V110</f>
        <v>発見</v>
      </c>
      <c r="O106" s="6">
        <f>チェックシート!X110</f>
        <v>0</v>
      </c>
      <c r="P106" s="26">
        <f t="shared" si="2"/>
        <v>0</v>
      </c>
      <c r="Q106" s="6">
        <f>チェックシート!Y110</f>
        <v>0</v>
      </c>
      <c r="R106" s="26">
        <f t="shared" si="3"/>
        <v>0</v>
      </c>
    </row>
    <row r="107" spans="2:18" ht="13.5" customHeight="1">
      <c r="B107" s="27"/>
      <c r="C107" s="28"/>
      <c r="D107" s="29"/>
      <c r="E107" s="30"/>
      <c r="F107" s="31"/>
      <c r="G107" s="32"/>
      <c r="H107" s="33"/>
      <c r="I107" s="34"/>
      <c r="J107" s="35"/>
      <c r="K107" s="49" t="s">
        <v>539</v>
      </c>
      <c r="L107" s="29">
        <v>104</v>
      </c>
      <c r="M107" s="25" t="str">
        <f>チェックシート!U111</f>
        <v>運用</v>
      </c>
      <c r="N107" s="25" t="str">
        <f>チェックシート!V111</f>
        <v>予防</v>
      </c>
      <c r="O107" s="6">
        <f>チェックシート!X111</f>
        <v>0</v>
      </c>
      <c r="P107" s="26">
        <f t="shared" si="2"/>
        <v>0</v>
      </c>
      <c r="Q107" s="6">
        <f>チェックシート!Y111</f>
        <v>0</v>
      </c>
      <c r="R107" s="26">
        <f t="shared" si="3"/>
        <v>0</v>
      </c>
    </row>
    <row r="108" spans="2:18" ht="13.5" customHeight="1">
      <c r="B108" s="27"/>
      <c r="C108" s="28"/>
      <c r="D108" s="29"/>
      <c r="E108" s="30"/>
      <c r="F108" s="31"/>
      <c r="G108" s="32"/>
      <c r="H108" s="33"/>
      <c r="I108" s="34"/>
      <c r="J108" s="35"/>
      <c r="K108" s="49" t="s">
        <v>539</v>
      </c>
      <c r="L108" s="34">
        <v>105</v>
      </c>
      <c r="M108" s="25" t="str">
        <f>チェックシート!U112</f>
        <v>管理</v>
      </c>
      <c r="N108" s="25">
        <f>チェックシート!V112</f>
        <v>0</v>
      </c>
      <c r="O108" s="6">
        <f>チェックシート!X112</f>
        <v>0</v>
      </c>
      <c r="P108" s="26">
        <f t="shared" si="2"/>
        <v>0</v>
      </c>
      <c r="Q108" s="6">
        <f>チェックシート!Y112</f>
        <v>0</v>
      </c>
      <c r="R108" s="26">
        <f t="shared" si="3"/>
        <v>0</v>
      </c>
    </row>
    <row r="109" spans="2:18" ht="13.5" customHeight="1">
      <c r="B109" s="27"/>
      <c r="C109" s="28"/>
      <c r="D109" s="29"/>
      <c r="E109" s="30"/>
      <c r="F109" s="31"/>
      <c r="G109" s="32"/>
      <c r="H109" s="33"/>
      <c r="I109" s="34"/>
      <c r="J109" s="35"/>
      <c r="K109" s="49" t="s">
        <v>539</v>
      </c>
      <c r="L109" s="34">
        <v>106</v>
      </c>
      <c r="M109" s="25" t="str">
        <f>チェックシート!U113</f>
        <v>運用</v>
      </c>
      <c r="N109" s="25" t="str">
        <f>チェックシート!V113</f>
        <v>予防</v>
      </c>
      <c r="O109" s="6">
        <f>チェックシート!X113</f>
        <v>0</v>
      </c>
      <c r="P109" s="26">
        <f t="shared" si="2"/>
        <v>0</v>
      </c>
      <c r="Q109" s="6">
        <f>チェックシート!Y113</f>
        <v>0</v>
      </c>
      <c r="R109" s="26">
        <f t="shared" si="3"/>
        <v>0</v>
      </c>
    </row>
    <row r="110" spans="2:18" ht="13.5" customHeight="1">
      <c r="B110" s="27"/>
      <c r="C110" s="28"/>
      <c r="D110" s="29"/>
      <c r="E110" s="41"/>
      <c r="F110" s="42"/>
      <c r="G110" s="43"/>
      <c r="H110" s="37"/>
      <c r="I110" s="38"/>
      <c r="J110" s="39"/>
      <c r="K110" s="50" t="s">
        <v>539</v>
      </c>
      <c r="L110" s="38">
        <v>107</v>
      </c>
      <c r="M110" s="25" t="str">
        <f>チェックシート!U114</f>
        <v>運用</v>
      </c>
      <c r="N110" s="25" t="str">
        <f>チェックシート!V114</f>
        <v>発見</v>
      </c>
      <c r="O110" s="6">
        <f>チェックシート!X114</f>
        <v>0</v>
      </c>
      <c r="P110" s="26">
        <f t="shared" si="2"/>
        <v>0</v>
      </c>
      <c r="Q110" s="6">
        <f>チェックシート!Y114</f>
        <v>0</v>
      </c>
      <c r="R110" s="26">
        <f t="shared" si="3"/>
        <v>0</v>
      </c>
    </row>
    <row r="111" spans="2:18" ht="27">
      <c r="B111" s="27"/>
      <c r="C111" s="28"/>
      <c r="D111" s="29"/>
      <c r="E111" s="4">
        <v>4</v>
      </c>
      <c r="F111" s="7" t="s">
        <v>588</v>
      </c>
      <c r="G111" s="71">
        <f>AVERAGE(P111)</f>
        <v>0</v>
      </c>
      <c r="H111" s="51" t="s">
        <v>42</v>
      </c>
      <c r="I111" s="10" t="s">
        <v>589</v>
      </c>
      <c r="J111" s="52">
        <f>AVERAGE(P111)</f>
        <v>0</v>
      </c>
      <c r="K111" s="65" t="s">
        <v>539</v>
      </c>
      <c r="L111" s="10">
        <v>108</v>
      </c>
      <c r="M111" s="25" t="str">
        <f>チェックシート!U115</f>
        <v>技術</v>
      </c>
      <c r="N111" s="25" t="str">
        <f>チェックシート!V115</f>
        <v>予防</v>
      </c>
      <c r="O111" s="6">
        <f>チェックシート!X115</f>
        <v>0</v>
      </c>
      <c r="P111" s="26">
        <f t="shared" si="2"/>
        <v>0</v>
      </c>
      <c r="Q111" s="6">
        <f>チェックシート!Y115</f>
        <v>0</v>
      </c>
      <c r="R111" s="26">
        <f t="shared" si="3"/>
        <v>0</v>
      </c>
    </row>
    <row r="112" spans="2:18" ht="13.5" customHeight="1">
      <c r="B112" s="27"/>
      <c r="C112" s="28"/>
      <c r="D112" s="29"/>
      <c r="E112" s="30">
        <v>5</v>
      </c>
      <c r="F112" s="31" t="s">
        <v>590</v>
      </c>
      <c r="G112" s="32">
        <f>AVERAGE(P112:P122)</f>
        <v>0.90909090909090906</v>
      </c>
      <c r="H112" s="66" t="s">
        <v>46</v>
      </c>
      <c r="I112" s="16" t="s">
        <v>591</v>
      </c>
      <c r="J112" s="17">
        <f>AVERAGE(P112:P115)</f>
        <v>0</v>
      </c>
      <c r="K112" s="57" t="s">
        <v>538</v>
      </c>
      <c r="L112" s="44">
        <v>109</v>
      </c>
      <c r="M112" s="25" t="str">
        <f>チェックシート!U116</f>
        <v>管理</v>
      </c>
      <c r="N112" s="25">
        <f>チェックシート!V116</f>
        <v>0</v>
      </c>
      <c r="O112" s="6">
        <f>チェックシート!X116</f>
        <v>0</v>
      </c>
      <c r="P112" s="26">
        <f t="shared" si="2"/>
        <v>0</v>
      </c>
      <c r="Q112" s="6">
        <f>チェックシート!Y116</f>
        <v>0</v>
      </c>
      <c r="R112" s="26">
        <f t="shared" si="3"/>
        <v>0</v>
      </c>
    </row>
    <row r="113" spans="2:18" ht="13.5" customHeight="1">
      <c r="B113" s="27"/>
      <c r="C113" s="28"/>
      <c r="D113" s="29"/>
      <c r="E113" s="30"/>
      <c r="F113" s="31"/>
      <c r="G113" s="32"/>
      <c r="H113" s="64"/>
      <c r="I113" s="28"/>
      <c r="J113" s="60"/>
      <c r="K113" s="63" t="s">
        <v>538</v>
      </c>
      <c r="L113" s="34">
        <v>110</v>
      </c>
      <c r="M113" s="25" t="str">
        <f>チェックシート!U117</f>
        <v>技術</v>
      </c>
      <c r="N113" s="25" t="str">
        <f>チェックシート!V117</f>
        <v>予防</v>
      </c>
      <c r="O113" s="6">
        <f>チェックシート!X117</f>
        <v>0</v>
      </c>
      <c r="P113" s="26">
        <f t="shared" si="2"/>
        <v>0</v>
      </c>
      <c r="Q113" s="6">
        <f>チェックシート!Y117</f>
        <v>0</v>
      </c>
      <c r="R113" s="26">
        <f t="shared" si="3"/>
        <v>0</v>
      </c>
    </row>
    <row r="114" spans="2:18" ht="13.5" customHeight="1">
      <c r="B114" s="27"/>
      <c r="C114" s="28"/>
      <c r="D114" s="29"/>
      <c r="E114" s="30"/>
      <c r="F114" s="31"/>
      <c r="G114" s="32"/>
      <c r="H114" s="64"/>
      <c r="I114" s="28"/>
      <c r="J114" s="60"/>
      <c r="K114" s="49" t="s">
        <v>538</v>
      </c>
      <c r="L114" s="34">
        <v>111</v>
      </c>
      <c r="M114" s="25" t="str">
        <f>チェックシート!U118</f>
        <v>技術</v>
      </c>
      <c r="N114" s="25" t="str">
        <f>チェックシート!V118</f>
        <v>予防</v>
      </c>
      <c r="O114" s="6">
        <f>チェックシート!X118</f>
        <v>0</v>
      </c>
      <c r="P114" s="26">
        <f t="shared" si="2"/>
        <v>0</v>
      </c>
      <c r="Q114" s="6">
        <f>チェックシート!Y118</f>
        <v>0</v>
      </c>
      <c r="R114" s="26">
        <f t="shared" si="3"/>
        <v>0</v>
      </c>
    </row>
    <row r="115" spans="2:18" ht="13.5" customHeight="1">
      <c r="B115" s="27"/>
      <c r="C115" s="28"/>
      <c r="D115" s="29"/>
      <c r="E115" s="30"/>
      <c r="F115" s="31"/>
      <c r="G115" s="32"/>
      <c r="H115" s="67"/>
      <c r="I115" s="72"/>
      <c r="J115" s="62"/>
      <c r="K115" s="68" t="s">
        <v>539</v>
      </c>
      <c r="L115" s="38">
        <v>112</v>
      </c>
      <c r="M115" s="25" t="str">
        <f>チェックシート!U119</f>
        <v>運用</v>
      </c>
      <c r="N115" s="25" t="str">
        <f>チェックシート!V119</f>
        <v>予防</v>
      </c>
      <c r="O115" s="6">
        <f>チェックシート!X119</f>
        <v>0</v>
      </c>
      <c r="P115" s="26">
        <f t="shared" si="2"/>
        <v>0</v>
      </c>
      <c r="Q115" s="6">
        <f>チェックシート!Y119</f>
        <v>0</v>
      </c>
      <c r="R115" s="26">
        <f t="shared" si="3"/>
        <v>0</v>
      </c>
    </row>
    <row r="116" spans="2:18" ht="13.5" customHeight="1">
      <c r="B116" s="27"/>
      <c r="C116" s="28"/>
      <c r="D116" s="29"/>
      <c r="E116" s="30"/>
      <c r="F116" s="31"/>
      <c r="G116" s="32"/>
      <c r="H116" s="33" t="s">
        <v>49</v>
      </c>
      <c r="I116" s="28" t="s">
        <v>525</v>
      </c>
      <c r="J116" s="60">
        <f>AVERAGE(P116:P122)</f>
        <v>1.4285714285714286</v>
      </c>
      <c r="K116" s="57" t="s">
        <v>539</v>
      </c>
      <c r="L116" s="69">
        <v>113</v>
      </c>
      <c r="M116" s="25" t="str">
        <f>チェックシート!U120</f>
        <v>運用</v>
      </c>
      <c r="N116" s="25" t="str">
        <f>チェックシート!V120</f>
        <v>発見</v>
      </c>
      <c r="O116" s="6">
        <f>チェックシート!X120</f>
        <v>0</v>
      </c>
      <c r="P116" s="26">
        <f t="shared" si="2"/>
        <v>0</v>
      </c>
      <c r="Q116" s="6">
        <f>チェックシート!Y120</f>
        <v>0</v>
      </c>
      <c r="R116" s="26">
        <f t="shared" si="3"/>
        <v>0</v>
      </c>
    </row>
    <row r="117" spans="2:18" ht="13.5" customHeight="1">
      <c r="B117" s="27"/>
      <c r="C117" s="28"/>
      <c r="D117" s="29"/>
      <c r="E117" s="30"/>
      <c r="F117" s="31"/>
      <c r="G117" s="32"/>
      <c r="H117" s="33"/>
      <c r="I117" s="28"/>
      <c r="J117" s="60"/>
      <c r="K117" s="49" t="s">
        <v>539</v>
      </c>
      <c r="L117" s="69">
        <v>114</v>
      </c>
      <c r="M117" s="25" t="str">
        <f>チェックシート!U121</f>
        <v>運用</v>
      </c>
      <c r="N117" s="25" t="str">
        <f>チェックシート!V121</f>
        <v>発見</v>
      </c>
      <c r="O117" s="6">
        <f>チェックシート!X121</f>
        <v>0</v>
      </c>
      <c r="P117" s="26">
        <f t="shared" si="2"/>
        <v>0</v>
      </c>
      <c r="Q117" s="6">
        <f>チェックシート!Y121</f>
        <v>0</v>
      </c>
      <c r="R117" s="26">
        <f t="shared" si="3"/>
        <v>0</v>
      </c>
    </row>
    <row r="118" spans="2:18" ht="13.5" customHeight="1">
      <c r="B118" s="27"/>
      <c r="C118" s="28"/>
      <c r="D118" s="29"/>
      <c r="E118" s="30"/>
      <c r="F118" s="31"/>
      <c r="G118" s="32"/>
      <c r="H118" s="33"/>
      <c r="I118" s="28"/>
      <c r="J118" s="60"/>
      <c r="K118" s="49" t="s">
        <v>539</v>
      </c>
      <c r="L118" s="69">
        <v>115</v>
      </c>
      <c r="M118" s="25" t="str">
        <f>チェックシート!U122</f>
        <v>運用</v>
      </c>
      <c r="N118" s="25" t="str">
        <f>チェックシート!V122</f>
        <v>発見</v>
      </c>
      <c r="O118" s="6" t="str">
        <f>チェックシート!X122</f>
        <v>N/A</v>
      </c>
      <c r="P118" s="26">
        <f t="shared" si="2"/>
        <v>10</v>
      </c>
      <c r="Q118" s="6">
        <f>チェックシート!Y122</f>
        <v>0</v>
      </c>
      <c r="R118" s="26">
        <f t="shared" si="3"/>
        <v>0</v>
      </c>
    </row>
    <row r="119" spans="2:18" ht="13.5" customHeight="1">
      <c r="B119" s="27"/>
      <c r="C119" s="28"/>
      <c r="D119" s="29"/>
      <c r="E119" s="30"/>
      <c r="F119" s="31"/>
      <c r="G119" s="32"/>
      <c r="H119" s="33"/>
      <c r="I119" s="28"/>
      <c r="J119" s="60"/>
      <c r="K119" s="49" t="s">
        <v>539</v>
      </c>
      <c r="L119" s="69">
        <v>116</v>
      </c>
      <c r="M119" s="25" t="str">
        <f>チェックシート!U123</f>
        <v>運用</v>
      </c>
      <c r="N119" s="25" t="str">
        <f>チェックシート!V123</f>
        <v>発見</v>
      </c>
      <c r="O119" s="6">
        <f>チェックシート!X123</f>
        <v>0</v>
      </c>
      <c r="P119" s="26">
        <f t="shared" si="2"/>
        <v>0</v>
      </c>
      <c r="Q119" s="6">
        <f>チェックシート!Y123</f>
        <v>0</v>
      </c>
      <c r="R119" s="26">
        <f t="shared" si="3"/>
        <v>0</v>
      </c>
    </row>
    <row r="120" spans="2:18" ht="13.5" customHeight="1">
      <c r="B120" s="27"/>
      <c r="C120" s="28"/>
      <c r="D120" s="29"/>
      <c r="E120" s="30"/>
      <c r="F120" s="31"/>
      <c r="G120" s="32"/>
      <c r="H120" s="33"/>
      <c r="I120" s="28"/>
      <c r="J120" s="60"/>
      <c r="K120" s="49" t="s">
        <v>539</v>
      </c>
      <c r="L120" s="69">
        <v>117</v>
      </c>
      <c r="M120" s="25" t="str">
        <f>チェックシート!U124</f>
        <v>運用</v>
      </c>
      <c r="N120" s="25" t="str">
        <f>チェックシート!V124</f>
        <v>発見</v>
      </c>
      <c r="O120" s="6">
        <f>チェックシート!X124</f>
        <v>0</v>
      </c>
      <c r="P120" s="26">
        <f t="shared" si="2"/>
        <v>0</v>
      </c>
      <c r="Q120" s="6">
        <f>チェックシート!Y124</f>
        <v>0</v>
      </c>
      <c r="R120" s="26">
        <f t="shared" si="3"/>
        <v>0</v>
      </c>
    </row>
    <row r="121" spans="2:18" ht="13.5" customHeight="1">
      <c r="B121" s="27"/>
      <c r="C121" s="28"/>
      <c r="D121" s="29"/>
      <c r="E121" s="30"/>
      <c r="F121" s="31"/>
      <c r="G121" s="32"/>
      <c r="H121" s="33"/>
      <c r="I121" s="28"/>
      <c r="J121" s="60"/>
      <c r="K121" s="49" t="s">
        <v>539</v>
      </c>
      <c r="L121" s="29">
        <v>118</v>
      </c>
      <c r="M121" s="25" t="str">
        <f>チェックシート!U125</f>
        <v>運用</v>
      </c>
      <c r="N121" s="25" t="str">
        <f>チェックシート!V125</f>
        <v>発見</v>
      </c>
      <c r="O121" s="6">
        <f>チェックシート!X125</f>
        <v>0</v>
      </c>
      <c r="P121" s="26">
        <f t="shared" si="2"/>
        <v>0</v>
      </c>
      <c r="Q121" s="6">
        <f>チェックシート!Y125</f>
        <v>0</v>
      </c>
      <c r="R121" s="26">
        <f t="shared" si="3"/>
        <v>0</v>
      </c>
    </row>
    <row r="122" spans="2:18" ht="13.5" customHeight="1">
      <c r="B122" s="73"/>
      <c r="C122" s="28"/>
      <c r="D122" s="29"/>
      <c r="E122" s="30"/>
      <c r="F122" s="31"/>
      <c r="G122" s="32"/>
      <c r="H122" s="33"/>
      <c r="I122" s="28"/>
      <c r="J122" s="62"/>
      <c r="K122" s="50" t="s">
        <v>539</v>
      </c>
      <c r="L122" s="29">
        <v>119</v>
      </c>
      <c r="M122" s="25" t="str">
        <f>チェックシート!U126</f>
        <v>運用</v>
      </c>
      <c r="N122" s="25" t="str">
        <f>チェックシート!V126</f>
        <v>発見</v>
      </c>
      <c r="O122" s="6">
        <f>チェックシート!X126</f>
        <v>0</v>
      </c>
      <c r="P122" s="26">
        <f t="shared" si="2"/>
        <v>0</v>
      </c>
      <c r="Q122" s="6">
        <f>チェックシート!Y126</f>
        <v>0</v>
      </c>
      <c r="R122" s="26">
        <f t="shared" si="3"/>
        <v>0</v>
      </c>
    </row>
    <row r="123" spans="2:18" ht="27">
      <c r="B123" s="15" t="s">
        <v>592</v>
      </c>
      <c r="C123" s="16" t="s">
        <v>593</v>
      </c>
      <c r="D123" s="17">
        <f>AVERAGE(P123:P127)</f>
        <v>1</v>
      </c>
      <c r="E123" s="74">
        <v>1</v>
      </c>
      <c r="F123" s="19" t="s">
        <v>594</v>
      </c>
      <c r="G123" s="20">
        <f>AVERAGE(P123:P127)</f>
        <v>1</v>
      </c>
      <c r="H123" s="9" t="s">
        <v>19</v>
      </c>
      <c r="I123" s="10" t="s">
        <v>202</v>
      </c>
      <c r="J123" s="52">
        <f>AVERAGE(P123)</f>
        <v>0</v>
      </c>
      <c r="K123" s="65" t="s">
        <v>539</v>
      </c>
      <c r="L123" s="26">
        <v>120</v>
      </c>
      <c r="M123" s="25" t="str">
        <f>チェックシート!U127</f>
        <v>管理</v>
      </c>
      <c r="N123" s="25">
        <f>チェックシート!V127</f>
        <v>0</v>
      </c>
      <c r="O123" s="6">
        <f>チェックシート!X127</f>
        <v>0</v>
      </c>
      <c r="P123" s="26">
        <f t="shared" si="2"/>
        <v>0</v>
      </c>
      <c r="Q123" s="6">
        <f>チェックシート!Y127</f>
        <v>0</v>
      </c>
      <c r="R123" s="26">
        <f t="shared" si="3"/>
        <v>0</v>
      </c>
    </row>
    <row r="124" spans="2:18">
      <c r="B124" s="27"/>
      <c r="C124" s="28"/>
      <c r="D124" s="29"/>
      <c r="E124" s="75"/>
      <c r="F124" s="31"/>
      <c r="G124" s="32"/>
      <c r="H124" s="9" t="s">
        <v>28</v>
      </c>
      <c r="I124" s="10" t="s">
        <v>595</v>
      </c>
      <c r="J124" s="52">
        <f>AVERAGE(P124)</f>
        <v>0</v>
      </c>
      <c r="K124" s="53" t="s">
        <v>539</v>
      </c>
      <c r="L124" s="26">
        <v>121</v>
      </c>
      <c r="M124" s="25" t="str">
        <f>チェックシート!U128</f>
        <v>管理</v>
      </c>
      <c r="N124" s="25" t="str">
        <f>チェックシート!V128</f>
        <v>予防</v>
      </c>
      <c r="O124" s="6">
        <f>チェックシート!X128</f>
        <v>0</v>
      </c>
      <c r="P124" s="26">
        <f t="shared" si="2"/>
        <v>0</v>
      </c>
      <c r="Q124" s="6">
        <f>チェックシート!Y128</f>
        <v>0</v>
      </c>
      <c r="R124" s="26">
        <f t="shared" si="3"/>
        <v>0</v>
      </c>
    </row>
    <row r="125" spans="2:18">
      <c r="B125" s="27"/>
      <c r="C125" s="28"/>
      <c r="D125" s="29"/>
      <c r="E125" s="75"/>
      <c r="F125" s="31"/>
      <c r="G125" s="32"/>
      <c r="H125" s="33" t="s">
        <v>37</v>
      </c>
      <c r="I125" s="34" t="s">
        <v>596</v>
      </c>
      <c r="J125" s="35">
        <f>AVERAGE(P125)</f>
        <v>0</v>
      </c>
      <c r="K125" s="53" t="s">
        <v>539</v>
      </c>
      <c r="L125" s="29">
        <v>122</v>
      </c>
      <c r="M125" s="25" t="str">
        <f>チェックシート!U129</f>
        <v>管理</v>
      </c>
      <c r="N125" s="25">
        <f>チェックシート!V129</f>
        <v>0</v>
      </c>
      <c r="O125" s="6">
        <f>チェックシート!X129</f>
        <v>0</v>
      </c>
      <c r="P125" s="26">
        <f t="shared" si="2"/>
        <v>0</v>
      </c>
      <c r="Q125" s="6">
        <f>チェックシート!Y129</f>
        <v>0</v>
      </c>
      <c r="R125" s="26">
        <f t="shared" si="3"/>
        <v>0</v>
      </c>
    </row>
    <row r="126" spans="2:18">
      <c r="B126" s="27"/>
      <c r="C126" s="28"/>
      <c r="D126" s="29"/>
      <c r="E126" s="75"/>
      <c r="F126" s="31"/>
      <c r="G126" s="32"/>
      <c r="H126" s="66" t="s">
        <v>42</v>
      </c>
      <c r="I126" s="22" t="s">
        <v>597</v>
      </c>
      <c r="J126" s="23">
        <f>AVERAGE(P126:P127)</f>
        <v>2.5</v>
      </c>
      <c r="K126" s="53" t="s">
        <v>548</v>
      </c>
      <c r="L126" s="44">
        <v>123</v>
      </c>
      <c r="M126" s="25" t="str">
        <f>チェックシート!U130</f>
        <v>運用</v>
      </c>
      <c r="N126" s="25" t="str">
        <f>チェックシート!V130</f>
        <v>予防</v>
      </c>
      <c r="O126" s="6">
        <f>チェックシート!X130</f>
        <v>0</v>
      </c>
      <c r="P126" s="26">
        <f t="shared" si="2"/>
        <v>0</v>
      </c>
      <c r="Q126" s="6">
        <f>チェックシート!Y130</f>
        <v>0</v>
      </c>
      <c r="R126" s="26">
        <f t="shared" si="3"/>
        <v>0</v>
      </c>
    </row>
    <row r="127" spans="2:18">
      <c r="B127" s="27"/>
      <c r="C127" s="28"/>
      <c r="D127" s="29"/>
      <c r="E127" s="75"/>
      <c r="F127" s="31"/>
      <c r="G127" s="32"/>
      <c r="H127" s="67"/>
      <c r="I127" s="38"/>
      <c r="J127" s="39"/>
      <c r="K127" s="54" t="s">
        <v>548</v>
      </c>
      <c r="L127" s="56">
        <v>124</v>
      </c>
      <c r="M127" s="25" t="str">
        <f>チェックシート!U131</f>
        <v>技術</v>
      </c>
      <c r="N127" s="25" t="str">
        <f>チェックシート!V131</f>
        <v>予防</v>
      </c>
      <c r="O127" s="6" t="str">
        <f>チェックシート!X131</f>
        <v>△</v>
      </c>
      <c r="P127" s="26">
        <f t="shared" si="2"/>
        <v>5</v>
      </c>
      <c r="Q127" s="6">
        <f>チェックシート!Y131</f>
        <v>0</v>
      </c>
      <c r="R127" s="26">
        <f t="shared" si="3"/>
        <v>0</v>
      </c>
    </row>
    <row r="128" spans="2:18" ht="27">
      <c r="B128" s="15" t="s">
        <v>598</v>
      </c>
      <c r="C128" s="16" t="s">
        <v>599</v>
      </c>
      <c r="D128" s="17">
        <f>AVERAGE(P128:P136)</f>
        <v>0</v>
      </c>
      <c r="E128" s="74">
        <v>1</v>
      </c>
      <c r="F128" s="19" t="s">
        <v>600</v>
      </c>
      <c r="G128" s="20">
        <f>AVERAGE(P128:P134)</f>
        <v>0</v>
      </c>
      <c r="H128" s="9" t="s">
        <v>19</v>
      </c>
      <c r="I128" s="10" t="s">
        <v>601</v>
      </c>
      <c r="J128" s="52">
        <f>AVERAGE(P128)</f>
        <v>0</v>
      </c>
      <c r="K128" s="65" t="s">
        <v>539</v>
      </c>
      <c r="L128" s="10">
        <v>125</v>
      </c>
      <c r="M128" s="25" t="str">
        <f>チェックシート!U132</f>
        <v>管理</v>
      </c>
      <c r="N128" s="25">
        <f>チェックシート!V132</f>
        <v>0</v>
      </c>
      <c r="O128" s="6">
        <f>チェックシート!X132</f>
        <v>0</v>
      </c>
      <c r="P128" s="26">
        <f t="shared" si="2"/>
        <v>0</v>
      </c>
      <c r="Q128" s="6">
        <f>チェックシート!Y132</f>
        <v>0</v>
      </c>
      <c r="R128" s="26">
        <f t="shared" si="3"/>
        <v>0</v>
      </c>
    </row>
    <row r="129" spans="2:18">
      <c r="B129" s="27"/>
      <c r="C129" s="28"/>
      <c r="D129" s="29"/>
      <c r="E129" s="75"/>
      <c r="F129" s="31"/>
      <c r="G129" s="32"/>
      <c r="H129" s="66" t="s">
        <v>28</v>
      </c>
      <c r="I129" s="22" t="s">
        <v>602</v>
      </c>
      <c r="J129" s="23">
        <f>AVERAGE(P129:P132)</f>
        <v>0</v>
      </c>
      <c r="K129" s="61" t="s">
        <v>539</v>
      </c>
      <c r="L129" s="44">
        <v>126</v>
      </c>
      <c r="M129" s="25" t="str">
        <f>チェックシート!U133</f>
        <v>運用</v>
      </c>
      <c r="N129" s="25" t="str">
        <f>チェックシート!V133</f>
        <v>予防</v>
      </c>
      <c r="O129" s="6">
        <f>チェックシート!X133</f>
        <v>0</v>
      </c>
      <c r="P129" s="26">
        <f t="shared" si="2"/>
        <v>0</v>
      </c>
      <c r="Q129" s="6">
        <f>チェックシート!Y133</f>
        <v>0</v>
      </c>
      <c r="R129" s="26">
        <f t="shared" si="3"/>
        <v>0</v>
      </c>
    </row>
    <row r="130" spans="2:18">
      <c r="B130" s="27"/>
      <c r="C130" s="28"/>
      <c r="D130" s="29"/>
      <c r="E130" s="75"/>
      <c r="F130" s="31"/>
      <c r="G130" s="32"/>
      <c r="H130" s="64"/>
      <c r="I130" s="34"/>
      <c r="J130" s="35"/>
      <c r="K130" s="49" t="s">
        <v>539</v>
      </c>
      <c r="L130" s="34">
        <v>127</v>
      </c>
      <c r="M130" s="25" t="str">
        <f>チェックシート!U134</f>
        <v>運用</v>
      </c>
      <c r="N130" s="25" t="str">
        <f>チェックシート!V134</f>
        <v>発見</v>
      </c>
      <c r="O130" s="6">
        <f>チェックシート!X134</f>
        <v>0</v>
      </c>
      <c r="P130" s="26">
        <f t="shared" si="2"/>
        <v>0</v>
      </c>
      <c r="Q130" s="6">
        <f>チェックシート!Y134</f>
        <v>0</v>
      </c>
      <c r="R130" s="26">
        <f t="shared" si="3"/>
        <v>0</v>
      </c>
    </row>
    <row r="131" spans="2:18">
      <c r="B131" s="27"/>
      <c r="C131" s="28"/>
      <c r="D131" s="29"/>
      <c r="E131" s="75"/>
      <c r="F131" s="31"/>
      <c r="G131" s="32"/>
      <c r="H131" s="64"/>
      <c r="I131" s="34"/>
      <c r="J131" s="35"/>
      <c r="K131" s="49" t="s">
        <v>539</v>
      </c>
      <c r="L131" s="34">
        <v>128</v>
      </c>
      <c r="M131" s="25" t="str">
        <f>チェックシート!U135</f>
        <v>運用</v>
      </c>
      <c r="N131" s="25" t="str">
        <f>チェックシート!V135</f>
        <v>予防</v>
      </c>
      <c r="O131" s="6">
        <f>チェックシート!X135</f>
        <v>0</v>
      </c>
      <c r="P131" s="26">
        <f t="shared" si="2"/>
        <v>0</v>
      </c>
      <c r="Q131" s="6">
        <f>チェックシート!Y135</f>
        <v>0</v>
      </c>
      <c r="R131" s="26">
        <f t="shared" si="3"/>
        <v>0</v>
      </c>
    </row>
    <row r="132" spans="2:18">
      <c r="B132" s="27"/>
      <c r="C132" s="28"/>
      <c r="D132" s="29"/>
      <c r="E132" s="75"/>
      <c r="F132" s="31"/>
      <c r="G132" s="32"/>
      <c r="H132" s="67"/>
      <c r="I132" s="38"/>
      <c r="J132" s="39"/>
      <c r="K132" s="49" t="s">
        <v>539</v>
      </c>
      <c r="L132" s="56">
        <v>129</v>
      </c>
      <c r="M132" s="25" t="str">
        <f>チェックシート!U136</f>
        <v>運用</v>
      </c>
      <c r="N132" s="25" t="str">
        <f>チェックシート!V136</f>
        <v>発見</v>
      </c>
      <c r="O132" s="6">
        <f>チェックシート!X136</f>
        <v>0</v>
      </c>
      <c r="P132" s="26">
        <f t="shared" si="2"/>
        <v>0</v>
      </c>
      <c r="Q132" s="6">
        <f>チェックシート!Y136</f>
        <v>0</v>
      </c>
      <c r="R132" s="26">
        <f t="shared" si="3"/>
        <v>0</v>
      </c>
    </row>
    <row r="133" spans="2:18">
      <c r="B133" s="27"/>
      <c r="C133" s="28"/>
      <c r="D133" s="29"/>
      <c r="E133" s="75"/>
      <c r="F133" s="31"/>
      <c r="G133" s="32"/>
      <c r="H133" s="9" t="s">
        <v>37</v>
      </c>
      <c r="I133" s="10" t="s">
        <v>603</v>
      </c>
      <c r="J133" s="52">
        <f>AVERAGE(P133)</f>
        <v>0</v>
      </c>
      <c r="K133" s="53" t="s">
        <v>539</v>
      </c>
      <c r="L133" s="10">
        <v>130</v>
      </c>
      <c r="M133" s="25" t="str">
        <f>チェックシート!U137</f>
        <v>運用</v>
      </c>
      <c r="N133" s="25" t="str">
        <f>チェックシート!V137</f>
        <v>予防</v>
      </c>
      <c r="O133" s="6">
        <f>チェックシート!X137</f>
        <v>0</v>
      </c>
      <c r="P133" s="26">
        <f t="shared" ref="P133:P179" si="4">IF(O133="N/A",10,IF(O133="●",10,IF(O133="◎",10,IF(O133="○",10,IF(O133="△",5,IF(O133="×",1,0))))))</f>
        <v>0</v>
      </c>
      <c r="Q133" s="6">
        <f>チェックシート!Y137</f>
        <v>0</v>
      </c>
      <c r="R133" s="26">
        <f t="shared" ref="R133:R179" si="5">IF(Q133="●",5,IF(Q133="◎",4,IF(Q133="○",3,IF(Q133="△",2,IF(Q133="×",1,0)))))</f>
        <v>0</v>
      </c>
    </row>
    <row r="134" spans="2:18">
      <c r="B134" s="27"/>
      <c r="C134" s="28"/>
      <c r="D134" s="29"/>
      <c r="E134" s="76"/>
      <c r="F134" s="42"/>
      <c r="G134" s="43"/>
      <c r="H134" s="37" t="s">
        <v>42</v>
      </c>
      <c r="I134" s="38" t="s">
        <v>604</v>
      </c>
      <c r="J134" s="39">
        <f>AVERAGE(P134)</f>
        <v>0</v>
      </c>
      <c r="K134" s="65" t="s">
        <v>539</v>
      </c>
      <c r="L134" s="38">
        <v>131</v>
      </c>
      <c r="M134" s="25" t="str">
        <f>チェックシート!U138</f>
        <v>運用</v>
      </c>
      <c r="N134" s="25" t="str">
        <f>チェックシート!V138</f>
        <v>予防</v>
      </c>
      <c r="O134" s="99">
        <f>チェックシート!X138</f>
        <v>0</v>
      </c>
      <c r="P134" s="26">
        <f t="shared" si="4"/>
        <v>0</v>
      </c>
      <c r="Q134" s="99">
        <f>チェックシート!Y138</f>
        <v>0</v>
      </c>
      <c r="R134" s="26">
        <f t="shared" si="5"/>
        <v>0</v>
      </c>
    </row>
    <row r="135" spans="2:18" ht="27">
      <c r="B135" s="30"/>
      <c r="C135" s="28"/>
      <c r="D135" s="29"/>
      <c r="E135" s="77">
        <v>2</v>
      </c>
      <c r="F135" s="7" t="s">
        <v>605</v>
      </c>
      <c r="G135" s="71">
        <f>AVERAGE(P135)</f>
        <v>0</v>
      </c>
      <c r="H135" s="51" t="s">
        <v>46</v>
      </c>
      <c r="I135" s="10" t="s">
        <v>606</v>
      </c>
      <c r="J135" s="52">
        <f>AVERAGE(P135)</f>
        <v>0</v>
      </c>
      <c r="K135" s="65" t="s">
        <v>539</v>
      </c>
      <c r="L135" s="26">
        <v>132</v>
      </c>
      <c r="M135" s="25" t="str">
        <f>チェックシート!U139</f>
        <v>管理</v>
      </c>
      <c r="N135" s="25">
        <f>チェックシート!V139</f>
        <v>0</v>
      </c>
      <c r="O135" s="6">
        <f>チェックシート!X139</f>
        <v>0</v>
      </c>
      <c r="P135" s="26">
        <f t="shared" si="4"/>
        <v>0</v>
      </c>
      <c r="Q135" s="6">
        <f>チェックシート!Y139</f>
        <v>0</v>
      </c>
      <c r="R135" s="26">
        <f t="shared" si="5"/>
        <v>0</v>
      </c>
    </row>
    <row r="136" spans="2:18" ht="27">
      <c r="B136" s="41"/>
      <c r="C136" s="72"/>
      <c r="D136" s="56"/>
      <c r="E136" s="76">
        <v>3</v>
      </c>
      <c r="F136" s="42" t="s">
        <v>607</v>
      </c>
      <c r="G136" s="43">
        <f>AVERAGE(P136)</f>
        <v>0</v>
      </c>
      <c r="H136" s="37" t="s">
        <v>49</v>
      </c>
      <c r="I136" s="38" t="s">
        <v>225</v>
      </c>
      <c r="J136" s="35">
        <f>AVERAGE(P136)</f>
        <v>0</v>
      </c>
      <c r="K136" s="53" t="s">
        <v>539</v>
      </c>
      <c r="L136" s="34">
        <v>133</v>
      </c>
      <c r="M136" s="25" t="str">
        <f>チェックシート!U140</f>
        <v>管理</v>
      </c>
      <c r="N136" s="25" t="str">
        <f>チェックシート!V140</f>
        <v>予防</v>
      </c>
      <c r="O136" s="6">
        <f>チェックシート!X140</f>
        <v>0</v>
      </c>
      <c r="P136" s="26">
        <f t="shared" si="4"/>
        <v>0</v>
      </c>
      <c r="Q136" s="6">
        <f>チェックシート!Y140</f>
        <v>0</v>
      </c>
      <c r="R136" s="26">
        <f t="shared" si="5"/>
        <v>0</v>
      </c>
    </row>
    <row r="137" spans="2:18" ht="27">
      <c r="B137" s="15" t="s">
        <v>608</v>
      </c>
      <c r="C137" s="16" t="s">
        <v>609</v>
      </c>
      <c r="D137" s="17">
        <f>AVERAGE(P137:P142)</f>
        <v>0</v>
      </c>
      <c r="E137" s="74">
        <v>1</v>
      </c>
      <c r="F137" s="78" t="s">
        <v>228</v>
      </c>
      <c r="G137" s="79">
        <f>AVERAGE(P137:P142)</f>
        <v>0</v>
      </c>
      <c r="H137" s="80" t="s">
        <v>19</v>
      </c>
      <c r="I137" s="22" t="s">
        <v>610</v>
      </c>
      <c r="J137" s="23">
        <f>AVERAGE(P137:P138)</f>
        <v>0</v>
      </c>
      <c r="K137" s="53" t="s">
        <v>539</v>
      </c>
      <c r="L137" s="44">
        <v>134</v>
      </c>
      <c r="M137" s="25" t="str">
        <f>チェックシート!U141</f>
        <v>管理</v>
      </c>
      <c r="N137" s="25">
        <f>チェックシート!V141</f>
        <v>0</v>
      </c>
      <c r="O137" s="6">
        <f>チェックシート!X141</f>
        <v>0</v>
      </c>
      <c r="P137" s="26">
        <f t="shared" si="4"/>
        <v>0</v>
      </c>
      <c r="Q137" s="6">
        <f>チェックシート!Y141</f>
        <v>0</v>
      </c>
      <c r="R137" s="26">
        <f t="shared" si="5"/>
        <v>0</v>
      </c>
    </row>
    <row r="138" spans="2:18">
      <c r="B138" s="27"/>
      <c r="C138" s="28"/>
      <c r="D138" s="29"/>
      <c r="E138" s="75"/>
      <c r="F138" s="81"/>
      <c r="G138" s="82"/>
      <c r="H138" s="83"/>
      <c r="I138" s="38"/>
      <c r="J138" s="39"/>
      <c r="K138" s="54" t="s">
        <v>539</v>
      </c>
      <c r="L138" s="56">
        <v>135</v>
      </c>
      <c r="M138" s="25" t="str">
        <f>チェックシート!U142</f>
        <v>運用</v>
      </c>
      <c r="N138" s="25" t="str">
        <f>チェックシート!V142</f>
        <v>発見</v>
      </c>
      <c r="O138" s="6">
        <f>チェックシート!X142</f>
        <v>0</v>
      </c>
      <c r="P138" s="26">
        <f t="shared" si="4"/>
        <v>0</v>
      </c>
      <c r="Q138" s="6">
        <f>チェックシート!Y142</f>
        <v>0</v>
      </c>
      <c r="R138" s="26">
        <f t="shared" si="5"/>
        <v>0</v>
      </c>
    </row>
    <row r="139" spans="2:18">
      <c r="B139" s="27"/>
      <c r="C139" s="28"/>
      <c r="D139" s="29"/>
      <c r="E139" s="75"/>
      <c r="F139" s="81"/>
      <c r="G139" s="82"/>
      <c r="H139" s="84" t="s">
        <v>28</v>
      </c>
      <c r="I139" s="34" t="s">
        <v>611</v>
      </c>
      <c r="J139" s="35">
        <f>AVERAGE(P139)</f>
        <v>0</v>
      </c>
      <c r="K139" s="65" t="s">
        <v>539</v>
      </c>
      <c r="L139" s="29">
        <v>136</v>
      </c>
      <c r="M139" s="25" t="str">
        <f>チェックシート!U143</f>
        <v>運用</v>
      </c>
      <c r="N139" s="25" t="str">
        <f>チェックシート!V143</f>
        <v>予防</v>
      </c>
      <c r="O139" s="6">
        <f>チェックシート!X143</f>
        <v>0</v>
      </c>
      <c r="P139" s="26">
        <f t="shared" si="4"/>
        <v>0</v>
      </c>
      <c r="Q139" s="6">
        <f>チェックシート!Y143</f>
        <v>0</v>
      </c>
      <c r="R139" s="26">
        <f t="shared" si="5"/>
        <v>0</v>
      </c>
    </row>
    <row r="140" spans="2:18">
      <c r="B140" s="27"/>
      <c r="C140" s="28"/>
      <c r="D140" s="29"/>
      <c r="E140" s="75"/>
      <c r="F140" s="81"/>
      <c r="G140" s="82"/>
      <c r="H140" s="85" t="s">
        <v>37</v>
      </c>
      <c r="I140" s="10" t="s">
        <v>612</v>
      </c>
      <c r="J140" s="52">
        <f>AVERAGE(P140)</f>
        <v>0</v>
      </c>
      <c r="K140" s="53" t="s">
        <v>539</v>
      </c>
      <c r="L140" s="26">
        <v>137</v>
      </c>
      <c r="M140" s="25" t="str">
        <f>チェックシート!U144</f>
        <v>運用</v>
      </c>
      <c r="N140" s="25" t="str">
        <f>チェックシート!V144</f>
        <v>予防</v>
      </c>
      <c r="O140" s="6">
        <f>チェックシート!X144</f>
        <v>0</v>
      </c>
      <c r="P140" s="26">
        <f t="shared" si="4"/>
        <v>0</v>
      </c>
      <c r="Q140" s="6">
        <f>チェックシート!Y144</f>
        <v>0</v>
      </c>
      <c r="R140" s="26">
        <f t="shared" si="5"/>
        <v>0</v>
      </c>
    </row>
    <row r="141" spans="2:18">
      <c r="B141" s="27"/>
      <c r="C141" s="28"/>
      <c r="D141" s="29"/>
      <c r="E141" s="75"/>
      <c r="F141" s="81"/>
      <c r="G141" s="82"/>
      <c r="H141" s="84" t="s">
        <v>42</v>
      </c>
      <c r="I141" s="34" t="s">
        <v>613</v>
      </c>
      <c r="J141" s="35">
        <f>AVERAGE(P141:P142)</f>
        <v>0</v>
      </c>
      <c r="K141" s="53" t="s">
        <v>539</v>
      </c>
      <c r="L141" s="29">
        <v>138</v>
      </c>
      <c r="M141" s="25" t="str">
        <f>チェックシート!U145</f>
        <v>管理</v>
      </c>
      <c r="N141" s="25">
        <f>チェックシート!V145</f>
        <v>0</v>
      </c>
      <c r="O141" s="6">
        <f>チェックシート!X145</f>
        <v>0</v>
      </c>
      <c r="P141" s="26">
        <f t="shared" si="4"/>
        <v>0</v>
      </c>
      <c r="Q141" s="6">
        <f>チェックシート!Y145</f>
        <v>0</v>
      </c>
      <c r="R141" s="26">
        <f t="shared" si="5"/>
        <v>0</v>
      </c>
    </row>
    <row r="142" spans="2:18">
      <c r="B142" s="27"/>
      <c r="C142" s="28"/>
      <c r="D142" s="29"/>
      <c r="E142" s="75"/>
      <c r="F142" s="81"/>
      <c r="G142" s="82"/>
      <c r="H142" s="84"/>
      <c r="I142" s="34"/>
      <c r="J142" s="35"/>
      <c r="K142" s="54" t="s">
        <v>539</v>
      </c>
      <c r="L142" s="56">
        <v>139</v>
      </c>
      <c r="M142" s="25" t="str">
        <f>チェックシート!U146</f>
        <v>運用</v>
      </c>
      <c r="N142" s="25" t="str">
        <f>チェックシート!V146</f>
        <v>予防</v>
      </c>
      <c r="O142" s="6">
        <f>チェックシート!X146</f>
        <v>0</v>
      </c>
      <c r="P142" s="26">
        <f t="shared" si="4"/>
        <v>0</v>
      </c>
      <c r="Q142" s="6">
        <f>チェックシート!Y146</f>
        <v>0</v>
      </c>
      <c r="R142" s="26">
        <f t="shared" si="5"/>
        <v>0</v>
      </c>
    </row>
    <row r="143" spans="2:18" ht="27">
      <c r="B143" s="15" t="s">
        <v>614</v>
      </c>
      <c r="C143" s="16" t="s">
        <v>615</v>
      </c>
      <c r="D143" s="17">
        <f>AVERAGE(P143:P145)</f>
        <v>6.666666666666667</v>
      </c>
      <c r="E143" s="74">
        <v>1</v>
      </c>
      <c r="F143" s="78" t="s">
        <v>240</v>
      </c>
      <c r="G143" s="79">
        <f>AVERAGE(P143:P145)</f>
        <v>6.666666666666667</v>
      </c>
      <c r="H143" s="80" t="s">
        <v>19</v>
      </c>
      <c r="I143" s="22" t="s">
        <v>616</v>
      </c>
      <c r="J143" s="23">
        <f>AVERAGE(P143:P144)</f>
        <v>10</v>
      </c>
      <c r="K143" s="53" t="s">
        <v>538</v>
      </c>
      <c r="L143" s="44">
        <v>140</v>
      </c>
      <c r="M143" s="25" t="str">
        <f>チェックシート!U147</f>
        <v>管理</v>
      </c>
      <c r="N143" s="25" t="str">
        <f>チェックシート!V147</f>
        <v>予防</v>
      </c>
      <c r="O143" s="6" t="str">
        <f>チェックシート!X147</f>
        <v>○</v>
      </c>
      <c r="P143" s="26">
        <f t="shared" si="4"/>
        <v>10</v>
      </c>
      <c r="Q143" s="6">
        <f>チェックシート!Y147</f>
        <v>0</v>
      </c>
      <c r="R143" s="26">
        <f t="shared" si="5"/>
        <v>0</v>
      </c>
    </row>
    <row r="144" spans="2:18">
      <c r="B144" s="27"/>
      <c r="C144" s="28"/>
      <c r="D144" s="29"/>
      <c r="E144" s="75"/>
      <c r="F144" s="81"/>
      <c r="G144" s="82"/>
      <c r="H144" s="83"/>
      <c r="I144" s="38"/>
      <c r="J144" s="39"/>
      <c r="K144" s="54" t="s">
        <v>538</v>
      </c>
      <c r="L144" s="56">
        <v>141</v>
      </c>
      <c r="M144" s="25" t="str">
        <f>チェックシート!U148</f>
        <v>技術</v>
      </c>
      <c r="N144" s="25" t="str">
        <f>チェックシート!V148</f>
        <v>予防</v>
      </c>
      <c r="O144" s="6" t="str">
        <f>チェックシート!X148</f>
        <v>○</v>
      </c>
      <c r="P144" s="26">
        <f t="shared" si="4"/>
        <v>10</v>
      </c>
      <c r="Q144" s="6">
        <f>チェックシート!Y148</f>
        <v>0</v>
      </c>
      <c r="R144" s="26">
        <f t="shared" si="5"/>
        <v>0</v>
      </c>
    </row>
    <row r="145" spans="2:18">
      <c r="B145" s="73"/>
      <c r="C145" s="72"/>
      <c r="D145" s="56"/>
      <c r="E145" s="76"/>
      <c r="F145" s="86"/>
      <c r="G145" s="87"/>
      <c r="H145" s="88" t="s">
        <v>28</v>
      </c>
      <c r="I145" s="38" t="s">
        <v>617</v>
      </c>
      <c r="J145" s="39">
        <f>AVERAGE(P145)</f>
        <v>0</v>
      </c>
      <c r="K145" s="65" t="s">
        <v>538</v>
      </c>
      <c r="L145" s="56">
        <v>142</v>
      </c>
      <c r="M145" s="25" t="str">
        <f>チェックシート!U149</f>
        <v>技術</v>
      </c>
      <c r="N145" s="25" t="str">
        <f>チェックシート!V149</f>
        <v>予防</v>
      </c>
      <c r="O145" s="6">
        <f>チェックシート!X149</f>
        <v>0</v>
      </c>
      <c r="P145" s="26">
        <f t="shared" si="4"/>
        <v>0</v>
      </c>
      <c r="Q145" s="6">
        <f>チェックシート!Y149</f>
        <v>0</v>
      </c>
      <c r="R145" s="26">
        <f t="shared" si="5"/>
        <v>0</v>
      </c>
    </row>
    <row r="146" spans="2:18" ht="27">
      <c r="B146" s="15" t="s">
        <v>618</v>
      </c>
      <c r="C146" s="16" t="s">
        <v>619</v>
      </c>
      <c r="D146" s="17">
        <f>AVERAGE(P146:P164)</f>
        <v>1.0526315789473684</v>
      </c>
      <c r="E146" s="18">
        <v>1</v>
      </c>
      <c r="F146" s="78" t="s">
        <v>620</v>
      </c>
      <c r="G146" s="79">
        <f>AVERAGE(P146:P150)</f>
        <v>4</v>
      </c>
      <c r="H146" s="89" t="s">
        <v>19</v>
      </c>
      <c r="I146" s="90" t="s">
        <v>621</v>
      </c>
      <c r="J146" s="91">
        <f>AVERAGE(P146:P150)</f>
        <v>4</v>
      </c>
      <c r="K146" s="53" t="s">
        <v>539</v>
      </c>
      <c r="L146" s="44">
        <v>143</v>
      </c>
      <c r="M146" s="25" t="str">
        <f>チェックシート!U150</f>
        <v>管理</v>
      </c>
      <c r="N146" s="25">
        <f>チェックシート!V150</f>
        <v>0</v>
      </c>
      <c r="O146" s="6">
        <f>チェックシート!X150</f>
        <v>0</v>
      </c>
      <c r="P146" s="26">
        <f t="shared" si="4"/>
        <v>0</v>
      </c>
      <c r="Q146" s="6">
        <f>チェックシート!Y150</f>
        <v>0</v>
      </c>
      <c r="R146" s="26">
        <f t="shared" si="5"/>
        <v>0</v>
      </c>
    </row>
    <row r="147" spans="2:18">
      <c r="B147" s="27"/>
      <c r="C147" s="28"/>
      <c r="D147" s="29"/>
      <c r="E147" s="30"/>
      <c r="F147" s="81"/>
      <c r="G147" s="82"/>
      <c r="H147" s="84"/>
      <c r="I147" s="92"/>
      <c r="J147" s="93"/>
      <c r="K147" s="49" t="s">
        <v>539</v>
      </c>
      <c r="L147" s="29">
        <v>144</v>
      </c>
      <c r="M147" s="25" t="str">
        <f>チェックシート!U151</f>
        <v>運用</v>
      </c>
      <c r="N147" s="25" t="str">
        <f>チェックシート!V151</f>
        <v>予防</v>
      </c>
      <c r="O147" s="6">
        <f>チェックシート!X151</f>
        <v>0</v>
      </c>
      <c r="P147" s="26">
        <f t="shared" si="4"/>
        <v>0</v>
      </c>
      <c r="Q147" s="6">
        <f>チェックシート!Y151</f>
        <v>0</v>
      </c>
      <c r="R147" s="26">
        <f t="shared" si="5"/>
        <v>0</v>
      </c>
    </row>
    <row r="148" spans="2:18">
      <c r="B148" s="27"/>
      <c r="C148" s="28"/>
      <c r="D148" s="29"/>
      <c r="E148" s="30"/>
      <c r="F148" s="81"/>
      <c r="G148" s="82"/>
      <c r="H148" s="84"/>
      <c r="I148" s="92"/>
      <c r="J148" s="93"/>
      <c r="K148" s="49" t="s">
        <v>539</v>
      </c>
      <c r="L148" s="29">
        <v>145</v>
      </c>
      <c r="M148" s="25" t="str">
        <f>チェックシート!U152</f>
        <v>管理</v>
      </c>
      <c r="N148" s="25">
        <f>チェックシート!V152</f>
        <v>0</v>
      </c>
      <c r="O148" s="6">
        <f>チェックシート!X152</f>
        <v>0</v>
      </c>
      <c r="P148" s="26">
        <f t="shared" si="4"/>
        <v>0</v>
      </c>
      <c r="Q148" s="6">
        <f>チェックシート!Y152</f>
        <v>0</v>
      </c>
      <c r="R148" s="26">
        <f t="shared" si="5"/>
        <v>0</v>
      </c>
    </row>
    <row r="149" spans="2:18">
      <c r="B149" s="27"/>
      <c r="C149" s="28"/>
      <c r="D149" s="29"/>
      <c r="E149" s="30"/>
      <c r="F149" s="81"/>
      <c r="G149" s="82"/>
      <c r="H149" s="84"/>
      <c r="I149" s="92"/>
      <c r="J149" s="93"/>
      <c r="K149" s="49" t="s">
        <v>539</v>
      </c>
      <c r="L149" s="29">
        <v>146</v>
      </c>
      <c r="M149" s="25" t="str">
        <f>チェックシート!U153</f>
        <v>管理</v>
      </c>
      <c r="N149" s="25">
        <f>チェックシート!V153</f>
        <v>0</v>
      </c>
      <c r="O149" s="6" t="str">
        <f>チェックシート!X153</f>
        <v>N/A</v>
      </c>
      <c r="P149" s="26">
        <f t="shared" si="4"/>
        <v>10</v>
      </c>
      <c r="Q149" s="6">
        <f>チェックシート!Y153</f>
        <v>0</v>
      </c>
      <c r="R149" s="26">
        <f t="shared" si="5"/>
        <v>0</v>
      </c>
    </row>
    <row r="150" spans="2:18">
      <c r="B150" s="27"/>
      <c r="C150" s="28"/>
      <c r="D150" s="29"/>
      <c r="E150" s="41"/>
      <c r="F150" s="86"/>
      <c r="G150" s="87"/>
      <c r="H150" s="88"/>
      <c r="I150" s="94"/>
      <c r="J150" s="95"/>
      <c r="K150" s="54" t="s">
        <v>539</v>
      </c>
      <c r="L150" s="56">
        <v>147</v>
      </c>
      <c r="M150" s="25" t="str">
        <f>チェックシート!U154</f>
        <v>技術</v>
      </c>
      <c r="N150" s="25" t="str">
        <f>チェックシート!V154</f>
        <v>予防</v>
      </c>
      <c r="O150" s="6" t="str">
        <f>チェックシート!X154</f>
        <v>N/A</v>
      </c>
      <c r="P150" s="26">
        <f t="shared" si="4"/>
        <v>10</v>
      </c>
      <c r="Q150" s="6">
        <f>チェックシート!Y154</f>
        <v>0</v>
      </c>
      <c r="R150" s="26">
        <f t="shared" si="5"/>
        <v>0</v>
      </c>
    </row>
    <row r="151" spans="2:18" ht="40.5">
      <c r="B151" s="27"/>
      <c r="C151" s="28"/>
      <c r="D151" s="29"/>
      <c r="E151" s="74">
        <v>2</v>
      </c>
      <c r="F151" s="78" t="s">
        <v>622</v>
      </c>
      <c r="G151" s="79">
        <f>AVERAGE(P151:P154)</f>
        <v>0</v>
      </c>
      <c r="H151" s="89" t="s">
        <v>28</v>
      </c>
      <c r="I151" s="90" t="s">
        <v>623</v>
      </c>
      <c r="J151" s="91">
        <f>AVERAGE(P151:P154)</f>
        <v>0</v>
      </c>
      <c r="K151" s="53" t="s">
        <v>539</v>
      </c>
      <c r="L151" s="44">
        <v>148</v>
      </c>
      <c r="M151" s="25" t="str">
        <f>チェックシート!U155</f>
        <v>運用</v>
      </c>
      <c r="N151" s="25" t="str">
        <f>チェックシート!V155</f>
        <v>予防</v>
      </c>
      <c r="O151" s="6">
        <f>チェックシート!X155</f>
        <v>0</v>
      </c>
      <c r="P151" s="26">
        <f t="shared" si="4"/>
        <v>0</v>
      </c>
      <c r="Q151" s="6">
        <f>チェックシート!Y155</f>
        <v>0</v>
      </c>
      <c r="R151" s="26">
        <f t="shared" si="5"/>
        <v>0</v>
      </c>
    </row>
    <row r="152" spans="2:18">
      <c r="B152" s="27"/>
      <c r="C152" s="28"/>
      <c r="D152" s="29"/>
      <c r="E152" s="75"/>
      <c r="F152" s="81"/>
      <c r="G152" s="82"/>
      <c r="H152" s="84"/>
      <c r="I152" s="92"/>
      <c r="J152" s="93"/>
      <c r="K152" s="49" t="s">
        <v>539</v>
      </c>
      <c r="L152" s="29">
        <v>149</v>
      </c>
      <c r="M152" s="25" t="str">
        <f>チェックシート!U156</f>
        <v>運用</v>
      </c>
      <c r="N152" s="25" t="str">
        <f>チェックシート!V156</f>
        <v>予防</v>
      </c>
      <c r="O152" s="6">
        <f>チェックシート!X156</f>
        <v>0</v>
      </c>
      <c r="P152" s="26">
        <f t="shared" si="4"/>
        <v>0</v>
      </c>
      <c r="Q152" s="6">
        <f>チェックシート!Y156</f>
        <v>0</v>
      </c>
      <c r="R152" s="26">
        <f t="shared" si="5"/>
        <v>0</v>
      </c>
    </row>
    <row r="153" spans="2:18">
      <c r="B153" s="27"/>
      <c r="C153" s="28"/>
      <c r="D153" s="29"/>
      <c r="E153" s="75"/>
      <c r="F153" s="81"/>
      <c r="G153" s="82"/>
      <c r="H153" s="84"/>
      <c r="I153" s="92"/>
      <c r="J153" s="93"/>
      <c r="K153" s="49" t="s">
        <v>539</v>
      </c>
      <c r="L153" s="29">
        <v>150</v>
      </c>
      <c r="M153" s="25" t="str">
        <f>チェックシート!U157</f>
        <v>運用</v>
      </c>
      <c r="N153" s="25" t="str">
        <f>チェックシート!V157</f>
        <v>予防</v>
      </c>
      <c r="O153" s="6">
        <f>チェックシート!X157</f>
        <v>0</v>
      </c>
      <c r="P153" s="26">
        <f t="shared" si="4"/>
        <v>0</v>
      </c>
      <c r="Q153" s="6">
        <f>チェックシート!Y157</f>
        <v>0</v>
      </c>
      <c r="R153" s="26">
        <f t="shared" si="5"/>
        <v>0</v>
      </c>
    </row>
    <row r="154" spans="2:18">
      <c r="B154" s="27"/>
      <c r="C154" s="28"/>
      <c r="D154" s="29"/>
      <c r="E154" s="76"/>
      <c r="F154" s="86"/>
      <c r="G154" s="87"/>
      <c r="H154" s="88"/>
      <c r="I154" s="94"/>
      <c r="J154" s="95"/>
      <c r="K154" s="54" t="s">
        <v>539</v>
      </c>
      <c r="L154" s="56">
        <v>151</v>
      </c>
      <c r="M154" s="25" t="str">
        <f>チェックシート!U158</f>
        <v>管理</v>
      </c>
      <c r="N154" s="25">
        <f>チェックシート!V158</f>
        <v>0</v>
      </c>
      <c r="O154" s="6">
        <f>チェックシート!X158</f>
        <v>0</v>
      </c>
      <c r="P154" s="26">
        <f t="shared" si="4"/>
        <v>0</v>
      </c>
      <c r="Q154" s="6">
        <f>チェックシート!Y158</f>
        <v>0</v>
      </c>
      <c r="R154" s="26">
        <f t="shared" si="5"/>
        <v>0</v>
      </c>
    </row>
    <row r="155" spans="2:18" ht="27">
      <c r="B155" s="27"/>
      <c r="C155" s="28"/>
      <c r="D155" s="29"/>
      <c r="E155" s="30">
        <v>3</v>
      </c>
      <c r="F155" s="81" t="s">
        <v>624</v>
      </c>
      <c r="G155" s="82">
        <f>AVERAGE(P155:P164)</f>
        <v>0</v>
      </c>
      <c r="H155" s="80" t="s">
        <v>37</v>
      </c>
      <c r="I155" s="22" t="s">
        <v>625</v>
      </c>
      <c r="J155" s="17">
        <f>AVERAGE(P155:P161)</f>
        <v>0</v>
      </c>
      <c r="K155" s="53" t="s">
        <v>539</v>
      </c>
      <c r="L155" s="44">
        <v>152</v>
      </c>
      <c r="M155" s="25" t="str">
        <f>チェックシート!U159</f>
        <v>管理</v>
      </c>
      <c r="N155" s="25">
        <f>チェックシート!V159</f>
        <v>0</v>
      </c>
      <c r="O155" s="6">
        <f>チェックシート!X159</f>
        <v>0</v>
      </c>
      <c r="P155" s="26">
        <f t="shared" si="4"/>
        <v>0</v>
      </c>
      <c r="Q155" s="6">
        <f>チェックシート!Y159</f>
        <v>0</v>
      </c>
      <c r="R155" s="26">
        <f t="shared" si="5"/>
        <v>0</v>
      </c>
    </row>
    <row r="156" spans="2:18">
      <c r="B156" s="27"/>
      <c r="C156" s="28"/>
      <c r="D156" s="29"/>
      <c r="E156" s="30"/>
      <c r="F156" s="81"/>
      <c r="G156" s="82"/>
      <c r="H156" s="96"/>
      <c r="I156" s="34"/>
      <c r="J156" s="60"/>
      <c r="K156" s="49" t="s">
        <v>539</v>
      </c>
      <c r="L156" s="29">
        <v>153</v>
      </c>
      <c r="M156" s="25" t="str">
        <f>チェックシート!U160</f>
        <v>運用</v>
      </c>
      <c r="N156" s="25" t="str">
        <f>チェックシート!V160</f>
        <v>発見</v>
      </c>
      <c r="O156" s="6">
        <f>チェックシート!X160</f>
        <v>0</v>
      </c>
      <c r="P156" s="26">
        <f t="shared" si="4"/>
        <v>0</v>
      </c>
      <c r="Q156" s="6">
        <f>チェックシート!Y160</f>
        <v>0</v>
      </c>
      <c r="R156" s="26">
        <f t="shared" si="5"/>
        <v>0</v>
      </c>
    </row>
    <row r="157" spans="2:18">
      <c r="B157" s="27"/>
      <c r="C157" s="28"/>
      <c r="D157" s="29"/>
      <c r="E157" s="30"/>
      <c r="F157" s="81"/>
      <c r="G157" s="82"/>
      <c r="H157" s="96"/>
      <c r="I157" s="34"/>
      <c r="J157" s="60"/>
      <c r="K157" s="49" t="s">
        <v>539</v>
      </c>
      <c r="L157" s="29">
        <v>154</v>
      </c>
      <c r="M157" s="25" t="str">
        <f>チェックシート!U161</f>
        <v>運用</v>
      </c>
      <c r="N157" s="25" t="str">
        <f>チェックシート!V161</f>
        <v>発見</v>
      </c>
      <c r="O157" s="6">
        <f>チェックシート!X161</f>
        <v>0</v>
      </c>
      <c r="P157" s="26">
        <f t="shared" si="4"/>
        <v>0</v>
      </c>
      <c r="Q157" s="6">
        <f>チェックシート!Y161</f>
        <v>0</v>
      </c>
      <c r="R157" s="26">
        <f t="shared" si="5"/>
        <v>0</v>
      </c>
    </row>
    <row r="158" spans="2:18">
      <c r="B158" s="27"/>
      <c r="C158" s="28"/>
      <c r="D158" s="29"/>
      <c r="E158" s="30"/>
      <c r="F158" s="81"/>
      <c r="G158" s="82"/>
      <c r="H158" s="96"/>
      <c r="I158" s="34"/>
      <c r="J158" s="60"/>
      <c r="K158" s="49" t="s">
        <v>539</v>
      </c>
      <c r="L158" s="29">
        <v>155</v>
      </c>
      <c r="M158" s="25" t="str">
        <f>チェックシート!U162</f>
        <v>運用</v>
      </c>
      <c r="N158" s="25" t="str">
        <f>チェックシート!V162</f>
        <v>予防</v>
      </c>
      <c r="O158" s="6">
        <f>チェックシート!X162</f>
        <v>0</v>
      </c>
      <c r="P158" s="26">
        <f t="shared" si="4"/>
        <v>0</v>
      </c>
      <c r="Q158" s="6">
        <f>チェックシート!Y162</f>
        <v>0</v>
      </c>
      <c r="R158" s="26">
        <f t="shared" si="5"/>
        <v>0</v>
      </c>
    </row>
    <row r="159" spans="2:18">
      <c r="B159" s="27"/>
      <c r="C159" s="28"/>
      <c r="D159" s="29"/>
      <c r="E159" s="30"/>
      <c r="F159" s="81"/>
      <c r="G159" s="82"/>
      <c r="H159" s="96"/>
      <c r="I159" s="34"/>
      <c r="J159" s="60"/>
      <c r="K159" s="49" t="s">
        <v>539</v>
      </c>
      <c r="L159" s="29">
        <v>156</v>
      </c>
      <c r="M159" s="25" t="str">
        <f>チェックシート!U163</f>
        <v>運用</v>
      </c>
      <c r="N159" s="25" t="str">
        <f>チェックシート!V163</f>
        <v>回復</v>
      </c>
      <c r="O159" s="6">
        <f>チェックシート!X163</f>
        <v>0</v>
      </c>
      <c r="P159" s="26">
        <f t="shared" si="4"/>
        <v>0</v>
      </c>
      <c r="Q159" s="6">
        <f>チェックシート!Y163</f>
        <v>0</v>
      </c>
      <c r="R159" s="26">
        <f t="shared" si="5"/>
        <v>0</v>
      </c>
    </row>
    <row r="160" spans="2:18">
      <c r="B160" s="27"/>
      <c r="C160" s="28"/>
      <c r="D160" s="29"/>
      <c r="E160" s="30"/>
      <c r="F160" s="81"/>
      <c r="G160" s="82"/>
      <c r="H160" s="96"/>
      <c r="I160" s="34"/>
      <c r="J160" s="60"/>
      <c r="K160" s="49" t="s">
        <v>539</v>
      </c>
      <c r="L160" s="29">
        <v>157</v>
      </c>
      <c r="M160" s="25" t="str">
        <f>チェックシート!U164</f>
        <v>運用</v>
      </c>
      <c r="N160" s="25" t="str">
        <f>チェックシート!V164</f>
        <v>予防</v>
      </c>
      <c r="O160" s="6">
        <f>チェックシート!X164</f>
        <v>0</v>
      </c>
      <c r="P160" s="26">
        <f t="shared" si="4"/>
        <v>0</v>
      </c>
      <c r="Q160" s="6">
        <f>チェックシート!Y164</f>
        <v>0</v>
      </c>
      <c r="R160" s="26">
        <f t="shared" si="5"/>
        <v>0</v>
      </c>
    </row>
    <row r="161" spans="2:18">
      <c r="B161" s="27"/>
      <c r="C161" s="28"/>
      <c r="D161" s="29"/>
      <c r="E161" s="30"/>
      <c r="F161" s="81"/>
      <c r="G161" s="82"/>
      <c r="H161" s="83"/>
      <c r="I161" s="38"/>
      <c r="J161" s="62"/>
      <c r="K161" s="54" t="s">
        <v>539</v>
      </c>
      <c r="L161" s="56">
        <v>158</v>
      </c>
      <c r="M161" s="25" t="str">
        <f>チェックシート!U165</f>
        <v>運用</v>
      </c>
      <c r="N161" s="25" t="str">
        <f>チェックシート!V165</f>
        <v>予防</v>
      </c>
      <c r="O161" s="6">
        <f>チェックシート!X165</f>
        <v>0</v>
      </c>
      <c r="P161" s="26">
        <f t="shared" si="4"/>
        <v>0</v>
      </c>
      <c r="Q161" s="6">
        <f>チェックシート!Y165</f>
        <v>0</v>
      </c>
      <c r="R161" s="26">
        <f t="shared" si="5"/>
        <v>0</v>
      </c>
    </row>
    <row r="162" spans="2:18">
      <c r="B162" s="27"/>
      <c r="C162" s="28"/>
      <c r="D162" s="29"/>
      <c r="E162" s="30"/>
      <c r="F162" s="81"/>
      <c r="G162" s="82"/>
      <c r="H162" s="84" t="s">
        <v>28</v>
      </c>
      <c r="I162" s="34" t="s">
        <v>626</v>
      </c>
      <c r="J162" s="60">
        <f>AVERAGE(P162:P164)</f>
        <v>0</v>
      </c>
      <c r="K162" s="53" t="s">
        <v>539</v>
      </c>
      <c r="L162" s="29">
        <v>159</v>
      </c>
      <c r="M162" s="25" t="str">
        <f>チェックシート!U166</f>
        <v>管理</v>
      </c>
      <c r="N162" s="25">
        <f>チェックシート!V166</f>
        <v>0</v>
      </c>
      <c r="O162" s="6">
        <f>チェックシート!X166</f>
        <v>0</v>
      </c>
      <c r="P162" s="26">
        <f t="shared" si="4"/>
        <v>0</v>
      </c>
      <c r="Q162" s="6">
        <f>チェックシート!Y166</f>
        <v>0</v>
      </c>
      <c r="R162" s="26">
        <f t="shared" si="5"/>
        <v>0</v>
      </c>
    </row>
    <row r="163" spans="2:18">
      <c r="B163" s="27"/>
      <c r="C163" s="28"/>
      <c r="D163" s="29"/>
      <c r="E163" s="30"/>
      <c r="F163" s="81"/>
      <c r="G163" s="82"/>
      <c r="H163" s="84"/>
      <c r="I163" s="34"/>
      <c r="J163" s="60"/>
      <c r="K163" s="49" t="s">
        <v>539</v>
      </c>
      <c r="L163" s="29">
        <v>160</v>
      </c>
      <c r="M163" s="25" t="str">
        <f>チェックシート!U167</f>
        <v>運用</v>
      </c>
      <c r="N163" s="25" t="str">
        <f>チェックシート!V167</f>
        <v>発見</v>
      </c>
      <c r="O163" s="99">
        <f>チェックシート!X167</f>
        <v>0</v>
      </c>
      <c r="P163" s="26">
        <f t="shared" si="4"/>
        <v>0</v>
      </c>
      <c r="Q163" s="6">
        <f>チェックシート!Y167</f>
        <v>0</v>
      </c>
      <c r="R163" s="26">
        <f t="shared" si="5"/>
        <v>0</v>
      </c>
    </row>
    <row r="164" spans="2:18">
      <c r="B164" s="27"/>
      <c r="C164" s="28"/>
      <c r="D164" s="29"/>
      <c r="E164" s="30"/>
      <c r="F164" s="81"/>
      <c r="G164" s="82"/>
      <c r="H164" s="84"/>
      <c r="I164" s="34"/>
      <c r="J164" s="62"/>
      <c r="K164" s="54" t="s">
        <v>539</v>
      </c>
      <c r="L164" s="56">
        <v>161</v>
      </c>
      <c r="M164" s="25" t="str">
        <f>チェックシート!U168</f>
        <v>運用</v>
      </c>
      <c r="N164" s="25" t="str">
        <f>チェックシート!V168</f>
        <v>回復</v>
      </c>
      <c r="O164" s="6">
        <f>チェックシート!X168</f>
        <v>0</v>
      </c>
      <c r="P164" s="26">
        <f t="shared" si="4"/>
        <v>0</v>
      </c>
      <c r="Q164" s="6">
        <f>チェックシート!Y168</f>
        <v>0</v>
      </c>
      <c r="R164" s="26">
        <f t="shared" si="5"/>
        <v>0</v>
      </c>
    </row>
    <row r="165" spans="2:18" ht="27">
      <c r="B165" s="15" t="s">
        <v>627</v>
      </c>
      <c r="C165" s="16" t="s">
        <v>628</v>
      </c>
      <c r="D165" s="17">
        <f>AVERAGE(P165:P176)</f>
        <v>0</v>
      </c>
      <c r="E165" s="74">
        <v>1</v>
      </c>
      <c r="F165" s="19" t="s">
        <v>629</v>
      </c>
      <c r="G165" s="20">
        <f>AVERAGE(P165:P176)</f>
        <v>0</v>
      </c>
      <c r="H165" s="66" t="s">
        <v>19</v>
      </c>
      <c r="I165" s="22" t="s">
        <v>630</v>
      </c>
      <c r="J165" s="23">
        <f>AVERAGE(P165:P169)</f>
        <v>0</v>
      </c>
      <c r="K165" s="53" t="s">
        <v>539</v>
      </c>
      <c r="L165" s="22">
        <v>162</v>
      </c>
      <c r="M165" s="25" t="str">
        <f>チェックシート!U169</f>
        <v>管理</v>
      </c>
      <c r="N165" s="25">
        <f>チェックシート!V169</f>
        <v>0</v>
      </c>
      <c r="O165" s="6">
        <f>チェックシート!X169</f>
        <v>0</v>
      </c>
      <c r="P165" s="26">
        <f t="shared" si="4"/>
        <v>0</v>
      </c>
      <c r="Q165" s="6">
        <f>チェックシート!Y169</f>
        <v>0</v>
      </c>
      <c r="R165" s="26">
        <f t="shared" si="5"/>
        <v>0</v>
      </c>
    </row>
    <row r="166" spans="2:18">
      <c r="B166" s="27"/>
      <c r="C166" s="28"/>
      <c r="D166" s="29"/>
      <c r="E166" s="75"/>
      <c r="F166" s="31"/>
      <c r="G166" s="32"/>
      <c r="H166" s="64"/>
      <c r="I166" s="34"/>
      <c r="J166" s="35"/>
      <c r="K166" s="49" t="s">
        <v>539</v>
      </c>
      <c r="L166" s="29">
        <v>163</v>
      </c>
      <c r="M166" s="25" t="str">
        <f>チェックシート!U170</f>
        <v>運用</v>
      </c>
      <c r="N166" s="25" t="str">
        <f>チェックシート!V170</f>
        <v>回復</v>
      </c>
      <c r="O166" s="6">
        <f>チェックシート!X170</f>
        <v>0</v>
      </c>
      <c r="P166" s="26">
        <f t="shared" si="4"/>
        <v>0</v>
      </c>
      <c r="Q166" s="6">
        <f>チェックシート!Y170</f>
        <v>0</v>
      </c>
      <c r="R166" s="26">
        <f t="shared" si="5"/>
        <v>0</v>
      </c>
    </row>
    <row r="167" spans="2:18">
      <c r="B167" s="27"/>
      <c r="C167" s="28"/>
      <c r="D167" s="29"/>
      <c r="E167" s="75"/>
      <c r="F167" s="31"/>
      <c r="G167" s="32"/>
      <c r="H167" s="64"/>
      <c r="I167" s="34"/>
      <c r="J167" s="35"/>
      <c r="K167" s="49" t="s">
        <v>539</v>
      </c>
      <c r="L167" s="34">
        <v>164</v>
      </c>
      <c r="M167" s="25" t="str">
        <f>チェックシート!U171</f>
        <v>運用</v>
      </c>
      <c r="N167" s="25" t="str">
        <f>チェックシート!V171</f>
        <v>予防</v>
      </c>
      <c r="O167" s="6">
        <f>チェックシート!X171</f>
        <v>0</v>
      </c>
      <c r="P167" s="26">
        <f t="shared" si="4"/>
        <v>0</v>
      </c>
      <c r="Q167" s="6">
        <f>チェックシート!Y171</f>
        <v>0</v>
      </c>
      <c r="R167" s="26">
        <f t="shared" si="5"/>
        <v>0</v>
      </c>
    </row>
    <row r="168" spans="2:18">
      <c r="B168" s="27"/>
      <c r="C168" s="28"/>
      <c r="D168" s="29"/>
      <c r="E168" s="75"/>
      <c r="F168" s="31"/>
      <c r="G168" s="32"/>
      <c r="H168" s="64"/>
      <c r="I168" s="34"/>
      <c r="J168" s="35"/>
      <c r="K168" s="49" t="s">
        <v>539</v>
      </c>
      <c r="L168" s="34">
        <v>165</v>
      </c>
      <c r="M168" s="25" t="str">
        <f>チェックシート!U172</f>
        <v>運用</v>
      </c>
      <c r="N168" s="25" t="str">
        <f>チェックシート!V172</f>
        <v>予防</v>
      </c>
      <c r="O168" s="6">
        <f>チェックシート!X172</f>
        <v>0</v>
      </c>
      <c r="P168" s="26">
        <f t="shared" si="4"/>
        <v>0</v>
      </c>
      <c r="Q168" s="6">
        <f>チェックシート!Y172</f>
        <v>0</v>
      </c>
      <c r="R168" s="26">
        <f t="shared" si="5"/>
        <v>0</v>
      </c>
    </row>
    <row r="169" spans="2:18">
      <c r="B169" s="27"/>
      <c r="C169" s="28"/>
      <c r="D169" s="29"/>
      <c r="E169" s="75"/>
      <c r="F169" s="31"/>
      <c r="G169" s="32"/>
      <c r="H169" s="67"/>
      <c r="I169" s="38"/>
      <c r="J169" s="39"/>
      <c r="K169" s="54" t="s">
        <v>539</v>
      </c>
      <c r="L169" s="38">
        <v>166</v>
      </c>
      <c r="M169" s="25" t="str">
        <f>チェックシート!U173</f>
        <v>管理</v>
      </c>
      <c r="N169" s="25">
        <f>チェックシート!V173</f>
        <v>0</v>
      </c>
      <c r="O169" s="6">
        <f>チェックシート!X173</f>
        <v>0</v>
      </c>
      <c r="P169" s="26">
        <f t="shared" si="4"/>
        <v>0</v>
      </c>
      <c r="Q169" s="6">
        <f>チェックシート!Y173</f>
        <v>0</v>
      </c>
      <c r="R169" s="26">
        <f t="shared" si="5"/>
        <v>0</v>
      </c>
    </row>
    <row r="170" spans="2:18">
      <c r="B170" s="27"/>
      <c r="C170" s="28"/>
      <c r="D170" s="29"/>
      <c r="E170" s="75"/>
      <c r="F170" s="31"/>
      <c r="G170" s="32"/>
      <c r="H170" s="66" t="s">
        <v>28</v>
      </c>
      <c r="I170" s="22" t="s">
        <v>408</v>
      </c>
      <c r="J170" s="23">
        <f>AVERAGE(P170:P174)</f>
        <v>0</v>
      </c>
      <c r="K170" s="61" t="s">
        <v>539</v>
      </c>
      <c r="L170" s="22">
        <v>167</v>
      </c>
      <c r="M170" s="25" t="str">
        <f>チェックシート!U174</f>
        <v>管理</v>
      </c>
      <c r="N170" s="25">
        <f>チェックシート!V174</f>
        <v>0</v>
      </c>
      <c r="O170" s="6">
        <f>チェックシート!X174</f>
        <v>0</v>
      </c>
      <c r="P170" s="26">
        <f t="shared" si="4"/>
        <v>0</v>
      </c>
      <c r="Q170" s="6">
        <f>チェックシート!Y174</f>
        <v>0</v>
      </c>
      <c r="R170" s="26">
        <f t="shared" si="5"/>
        <v>0</v>
      </c>
    </row>
    <row r="171" spans="2:18">
      <c r="B171" s="27"/>
      <c r="C171" s="28"/>
      <c r="D171" s="29"/>
      <c r="E171" s="75"/>
      <c r="F171" s="31"/>
      <c r="G171" s="32"/>
      <c r="H171" s="64"/>
      <c r="I171" s="34"/>
      <c r="J171" s="35"/>
      <c r="K171" s="49" t="s">
        <v>539</v>
      </c>
      <c r="L171" s="34">
        <v>168</v>
      </c>
      <c r="M171" s="25" t="str">
        <f>チェックシート!U175</f>
        <v>運用</v>
      </c>
      <c r="N171" s="25" t="str">
        <f>チェックシート!V175</f>
        <v>回復</v>
      </c>
      <c r="O171" s="6">
        <f>チェックシート!X175</f>
        <v>0</v>
      </c>
      <c r="P171" s="26">
        <f t="shared" si="4"/>
        <v>0</v>
      </c>
      <c r="Q171" s="6">
        <f>チェックシート!Y175</f>
        <v>0</v>
      </c>
      <c r="R171" s="26">
        <f t="shared" si="5"/>
        <v>0</v>
      </c>
    </row>
    <row r="172" spans="2:18">
      <c r="B172" s="27"/>
      <c r="C172" s="28"/>
      <c r="D172" s="29"/>
      <c r="E172" s="75"/>
      <c r="F172" s="31"/>
      <c r="G172" s="32"/>
      <c r="H172" s="64"/>
      <c r="I172" s="34"/>
      <c r="J172" s="35"/>
      <c r="K172" s="49" t="s">
        <v>539</v>
      </c>
      <c r="L172" s="34">
        <v>169</v>
      </c>
      <c r="M172" s="25" t="str">
        <f>チェックシート!U176</f>
        <v>運用</v>
      </c>
      <c r="N172" s="25" t="str">
        <f>チェックシート!V176</f>
        <v>回復</v>
      </c>
      <c r="O172" s="6">
        <f>チェックシート!X176</f>
        <v>0</v>
      </c>
      <c r="P172" s="26">
        <f t="shared" si="4"/>
        <v>0</v>
      </c>
      <c r="Q172" s="6">
        <f>チェックシート!Y176</f>
        <v>0</v>
      </c>
      <c r="R172" s="26">
        <f t="shared" si="5"/>
        <v>0</v>
      </c>
    </row>
    <row r="173" spans="2:18">
      <c r="B173" s="27"/>
      <c r="C173" s="28"/>
      <c r="D173" s="29"/>
      <c r="E173" s="75"/>
      <c r="F173" s="31"/>
      <c r="G173" s="32"/>
      <c r="H173" s="64"/>
      <c r="I173" s="34"/>
      <c r="J173" s="35"/>
      <c r="K173" s="49" t="s">
        <v>539</v>
      </c>
      <c r="L173" s="34">
        <v>170</v>
      </c>
      <c r="M173" s="25" t="str">
        <f>チェックシート!U177</f>
        <v>運用</v>
      </c>
      <c r="N173" s="25" t="str">
        <f>チェックシート!V177</f>
        <v>回復</v>
      </c>
      <c r="O173" s="6">
        <f>チェックシート!X177</f>
        <v>0</v>
      </c>
      <c r="P173" s="26">
        <f t="shared" si="4"/>
        <v>0</v>
      </c>
      <c r="Q173" s="6">
        <f>チェックシート!Y177</f>
        <v>0</v>
      </c>
      <c r="R173" s="26">
        <f t="shared" si="5"/>
        <v>0</v>
      </c>
    </row>
    <row r="174" spans="2:18">
      <c r="B174" s="27"/>
      <c r="C174" s="28"/>
      <c r="D174" s="29"/>
      <c r="E174" s="75"/>
      <c r="F174" s="31"/>
      <c r="G174" s="32"/>
      <c r="H174" s="67"/>
      <c r="I174" s="38"/>
      <c r="J174" s="39"/>
      <c r="K174" s="68" t="s">
        <v>539</v>
      </c>
      <c r="L174" s="38">
        <v>171</v>
      </c>
      <c r="M174" s="25" t="str">
        <f>チェックシート!U178</f>
        <v>運用</v>
      </c>
      <c r="N174" s="25" t="str">
        <f>チェックシート!V178</f>
        <v>回復</v>
      </c>
      <c r="O174" s="6">
        <f>チェックシート!X178</f>
        <v>0</v>
      </c>
      <c r="P174" s="26">
        <f t="shared" si="4"/>
        <v>0</v>
      </c>
      <c r="Q174" s="6">
        <f>チェックシート!Y178</f>
        <v>0</v>
      </c>
      <c r="R174" s="26">
        <f t="shared" si="5"/>
        <v>0</v>
      </c>
    </row>
    <row r="175" spans="2:18">
      <c r="B175" s="27"/>
      <c r="C175" s="28"/>
      <c r="D175" s="29"/>
      <c r="E175" s="75"/>
      <c r="F175" s="31"/>
      <c r="G175" s="32"/>
      <c r="H175" s="9" t="s">
        <v>37</v>
      </c>
      <c r="I175" s="10" t="s">
        <v>631</v>
      </c>
      <c r="J175" s="52">
        <f>AVERAGE(P175)</f>
        <v>0</v>
      </c>
      <c r="K175" s="65" t="s">
        <v>539</v>
      </c>
      <c r="L175" s="10">
        <v>172</v>
      </c>
      <c r="M175" s="25" t="str">
        <f>チェックシート!U179</f>
        <v>技術</v>
      </c>
      <c r="N175" s="25" t="str">
        <f>チェックシート!V179</f>
        <v>回復</v>
      </c>
      <c r="O175" s="6">
        <f>チェックシート!X179</f>
        <v>0</v>
      </c>
      <c r="P175" s="26">
        <f t="shared" si="4"/>
        <v>0</v>
      </c>
      <c r="Q175" s="6">
        <f>チェックシート!Y179</f>
        <v>0</v>
      </c>
      <c r="R175" s="26">
        <f t="shared" si="5"/>
        <v>0</v>
      </c>
    </row>
    <row r="176" spans="2:18">
      <c r="B176" s="73"/>
      <c r="C176" s="72"/>
      <c r="D176" s="56"/>
      <c r="E176" s="76"/>
      <c r="F176" s="42"/>
      <c r="G176" s="43"/>
      <c r="H176" s="37" t="s">
        <v>42</v>
      </c>
      <c r="I176" s="38" t="s">
        <v>632</v>
      </c>
      <c r="J176" s="35">
        <f>AVERAGE(P176)</f>
        <v>0</v>
      </c>
      <c r="K176" s="53" t="s">
        <v>539</v>
      </c>
      <c r="L176" s="34">
        <v>173</v>
      </c>
      <c r="M176" s="25" t="str">
        <f>チェックシート!U180</f>
        <v>運用</v>
      </c>
      <c r="N176" s="25" t="str">
        <f>チェックシート!V180</f>
        <v>回復</v>
      </c>
      <c r="O176" s="6">
        <f>チェックシート!X180</f>
        <v>0</v>
      </c>
      <c r="P176" s="26">
        <f t="shared" si="4"/>
        <v>0</v>
      </c>
      <c r="Q176" s="6">
        <f>チェックシート!Y180</f>
        <v>0</v>
      </c>
      <c r="R176" s="26">
        <f t="shared" si="5"/>
        <v>0</v>
      </c>
    </row>
    <row r="177" spans="2:18" ht="40.5">
      <c r="B177" s="15" t="s">
        <v>633</v>
      </c>
      <c r="C177" s="16" t="s">
        <v>634</v>
      </c>
      <c r="D177" s="17">
        <f>AVERAGE(P177:P179)</f>
        <v>0</v>
      </c>
      <c r="E177" s="74">
        <v>1</v>
      </c>
      <c r="F177" s="19" t="s">
        <v>635</v>
      </c>
      <c r="G177" s="20">
        <f>AVERAGE(P177:P179)</f>
        <v>0</v>
      </c>
      <c r="H177" s="21" t="s">
        <v>19</v>
      </c>
      <c r="I177" s="22" t="s">
        <v>636</v>
      </c>
      <c r="J177" s="23">
        <f>AVERAGE(P177)</f>
        <v>0</v>
      </c>
      <c r="K177" s="57" t="s">
        <v>539</v>
      </c>
      <c r="L177" s="44">
        <v>174</v>
      </c>
      <c r="M177" s="25" t="str">
        <f>チェックシート!U181</f>
        <v>管理</v>
      </c>
      <c r="N177" s="25">
        <f>チェックシート!V181</f>
        <v>0</v>
      </c>
      <c r="O177" s="6">
        <f>チェックシート!X181</f>
        <v>0</v>
      </c>
      <c r="P177" s="26">
        <f t="shared" si="4"/>
        <v>0</v>
      </c>
      <c r="Q177" s="6">
        <f>チェックシート!Y181</f>
        <v>0</v>
      </c>
      <c r="R177" s="26">
        <f t="shared" si="5"/>
        <v>0</v>
      </c>
    </row>
    <row r="178" spans="2:18">
      <c r="B178" s="30"/>
      <c r="C178" s="28"/>
      <c r="D178" s="29"/>
      <c r="E178" s="30"/>
      <c r="F178" s="31"/>
      <c r="G178" s="32"/>
      <c r="H178" s="97" t="s">
        <v>28</v>
      </c>
      <c r="I178" s="26" t="s">
        <v>637</v>
      </c>
      <c r="J178" s="98">
        <f>AVERAGE(P178)</f>
        <v>0</v>
      </c>
      <c r="K178" s="65" t="s">
        <v>539</v>
      </c>
      <c r="L178" s="26">
        <v>175</v>
      </c>
      <c r="M178" s="25" t="str">
        <f>チェックシート!U182</f>
        <v>運用</v>
      </c>
      <c r="N178" s="25" t="str">
        <f>チェックシート!V182</f>
        <v>回復</v>
      </c>
      <c r="O178" s="6">
        <f>チェックシート!X182</f>
        <v>0</v>
      </c>
      <c r="P178" s="26">
        <f t="shared" si="4"/>
        <v>0</v>
      </c>
      <c r="Q178" s="6">
        <f>チェックシート!Y182</f>
        <v>0</v>
      </c>
      <c r="R178" s="26">
        <f t="shared" si="5"/>
        <v>0</v>
      </c>
    </row>
    <row r="179" spans="2:18">
      <c r="B179" s="41"/>
      <c r="C179" s="72"/>
      <c r="D179" s="56"/>
      <c r="E179" s="41"/>
      <c r="F179" s="42"/>
      <c r="G179" s="43"/>
      <c r="H179" s="97" t="s">
        <v>37</v>
      </c>
      <c r="I179" s="26" t="s">
        <v>638</v>
      </c>
      <c r="J179" s="98">
        <f>AVERAGE(P179)</f>
        <v>0</v>
      </c>
      <c r="K179" s="68" t="s">
        <v>539</v>
      </c>
      <c r="L179" s="26">
        <v>176</v>
      </c>
      <c r="M179" s="6" t="str">
        <f>チェックシート!U183</f>
        <v>管理</v>
      </c>
      <c r="N179" s="6">
        <f>チェックシート!V183</f>
        <v>0</v>
      </c>
      <c r="O179" s="6">
        <f>チェックシート!X183</f>
        <v>0</v>
      </c>
      <c r="P179" s="26">
        <f t="shared" si="4"/>
        <v>0</v>
      </c>
      <c r="Q179" s="6">
        <f>チェックシート!Y183</f>
        <v>0</v>
      </c>
      <c r="R179" s="26">
        <f t="shared" si="5"/>
        <v>0</v>
      </c>
    </row>
  </sheetData>
  <autoFilter ref="B3:R179" xr:uid="{00000000-0009-0000-0000-000005000000}"/>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レーダーチャート(総合評価)</vt:lpstr>
      <vt:lpstr>レーダーチャート(基本施策) </vt:lpstr>
      <vt:lpstr>設定シート</vt:lpstr>
      <vt:lpstr>グラフ用集計</vt:lpstr>
      <vt:lpstr>チェックシート!Print_Area</vt:lpstr>
      <vt:lpstr>'レーダーチャート(基本施策) '!Print_Area</vt:lpstr>
      <vt:lpstr>チェックシート!Print_Titles</vt:lpstr>
    </vt:vector>
  </TitlesOfParts>
  <Manager/>
  <Company>JTB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hiroaki_sugino</dc:creator>
  <cp:keywords/>
  <dc:description/>
  <cp:lastModifiedBy>tojo</cp:lastModifiedBy>
  <cp:revision/>
  <cp:lastPrinted>2020-01-30T02:25:48Z</cp:lastPrinted>
  <dcterms:created xsi:type="dcterms:W3CDTF">2018-05-01T09:01:13Z</dcterms:created>
  <dcterms:modified xsi:type="dcterms:W3CDTF">2020-01-30T06:23:30Z</dcterms:modified>
  <cp:category/>
  <cp:contentStatus/>
</cp:coreProperties>
</file>